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4_2023 - Opěrná zeď komu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'04_2023 - Opěrná zeď komu...'!$C$86:$K$322</definedName>
    <definedName name="_xlnm.Print_Area" localSheetId="1">'04_2023 - Opěrná zeď komu...'!$C$4:$J$37,'04_2023 - Opěrná zeď komu...'!$C$43:$J$70,'04_2023 - Opěrná zeď komu...'!$C$76:$K$322</definedName>
    <definedName name="_xlnm.Print_Titles" localSheetId="1">'04_2023 - Opěrná zeď komu...'!$86:$86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194"/>
  <c r="J35"/>
  <c r="J34"/>
  <c i="1" r="AY55"/>
  <c i="2" r="J33"/>
  <c i="1" r="AX55"/>
  <c i="2"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T195"/>
  <c r="R196"/>
  <c r="R195"/>
  <c r="P196"/>
  <c r="P195"/>
  <c r="J60"/>
  <c r="BI187"/>
  <c r="BH187"/>
  <c r="BG187"/>
  <c r="BF187"/>
  <c r="T187"/>
  <c r="R187"/>
  <c r="P187"/>
  <c r="BI180"/>
  <c r="BH180"/>
  <c r="BG180"/>
  <c r="BF180"/>
  <c r="T180"/>
  <c r="R180"/>
  <c r="P180"/>
  <c r="BI177"/>
  <c r="BH177"/>
  <c r="BG177"/>
  <c r="BF177"/>
  <c r="T177"/>
  <c r="R177"/>
  <c r="P177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90"/>
  <c r="BH90"/>
  <c r="BG90"/>
  <c r="BF90"/>
  <c r="T90"/>
  <c r="R90"/>
  <c r="P90"/>
  <c r="F81"/>
  <c r="E79"/>
  <c r="F48"/>
  <c r="E46"/>
  <c r="J22"/>
  <c r="E22"/>
  <c r="J84"/>
  <c r="J21"/>
  <c r="J19"/>
  <c r="E19"/>
  <c r="J83"/>
  <c r="J18"/>
  <c r="J16"/>
  <c r="E16"/>
  <c r="F84"/>
  <c r="J15"/>
  <c r="J13"/>
  <c r="E13"/>
  <c r="F83"/>
  <c r="J12"/>
  <c r="J10"/>
  <c r="J81"/>
  <c i="1" r="L50"/>
  <c r="AM50"/>
  <c r="AM49"/>
  <c r="L49"/>
  <c r="AM47"/>
  <c r="L47"/>
  <c r="L45"/>
  <c r="L44"/>
  <c i="2" r="BK306"/>
  <c r="J251"/>
  <c r="BK217"/>
  <c r="BK187"/>
  <c r="BK123"/>
  <c r="J320"/>
  <c r="J279"/>
  <c r="BK309"/>
  <c r="BK163"/>
  <c r="BK118"/>
  <c r="BK316"/>
  <c r="BK275"/>
  <c r="BK223"/>
  <c r="J200"/>
  <c r="BK150"/>
  <c r="J118"/>
  <c r="BK106"/>
  <c r="BK279"/>
  <c r="BK313"/>
  <c r="BK212"/>
  <c r="BK159"/>
  <c r="BK301"/>
  <c r="J247"/>
  <c r="BK215"/>
  <c r="J146"/>
  <c r="J111"/>
  <c r="J263"/>
  <c r="BK284"/>
  <c r="J266"/>
  <c r="J244"/>
  <c r="BK220"/>
  <c r="BK207"/>
  <c r="J187"/>
  <c r="J169"/>
  <c r="J150"/>
  <c r="BK138"/>
  <c r="BK259"/>
  <c r="J114"/>
  <c r="J210"/>
  <c r="J301"/>
  <c r="J293"/>
  <c r="BK244"/>
  <c r="J215"/>
  <c r="BK169"/>
  <c r="J123"/>
  <c r="J93"/>
  <c r="J316"/>
  <c r="J259"/>
  <c r="BK272"/>
  <c r="BK177"/>
  <c i="1" r="AS54"/>
  <c i="2" r="BK200"/>
  <c r="J256"/>
  <c r="J102"/>
  <c r="BK320"/>
  <c r="J313"/>
  <c r="J205"/>
  <c r="J163"/>
  <c r="J128"/>
  <c r="BK102"/>
  <c r="BK296"/>
  <c r="J272"/>
  <c r="J228"/>
  <c r="J212"/>
  <c r="J132"/>
  <c r="BK266"/>
  <c r="J138"/>
  <c r="BK263"/>
  <c r="BK180"/>
  <c r="J306"/>
  <c r="BK247"/>
  <c r="BK293"/>
  <c r="BK226"/>
  <c r="J207"/>
  <c r="J177"/>
  <c r="BK98"/>
  <c r="BK287"/>
  <c r="J223"/>
  <c r="J196"/>
  <c r="BK132"/>
  <c r="J287"/>
  <c r="J254"/>
  <c r="J296"/>
  <c r="J275"/>
  <c r="BK256"/>
  <c r="BK228"/>
  <c r="J220"/>
  <c r="BK210"/>
  <c r="BK196"/>
  <c r="J180"/>
  <c r="J159"/>
  <c r="BK128"/>
  <c r="BK114"/>
  <c r="J106"/>
  <c r="J98"/>
  <c r="BK146"/>
  <c r="BK203"/>
  <c r="BK90"/>
  <c r="J309"/>
  <c r="BK254"/>
  <c r="J226"/>
  <c r="J203"/>
  <c r="J142"/>
  <c r="BK111"/>
  <c r="J90"/>
  <c r="J284"/>
  <c r="BK251"/>
  <c r="J217"/>
  <c r="BK142"/>
  <c r="F35"/>
  <c r="BK205"/>
  <c r="BK93"/>
  <c r="F32"/>
  <c l="1" r="R89"/>
  <c r="R137"/>
  <c r="R199"/>
  <c r="BK222"/>
  <c r="J222"/>
  <c r="J63"/>
  <c r="BK271"/>
  <c r="J271"/>
  <c r="J64"/>
  <c r="P283"/>
  <c r="BK292"/>
  <c r="J292"/>
  <c r="J67"/>
  <c r="BK312"/>
  <c r="J312"/>
  <c r="J68"/>
  <c r="T312"/>
  <c r="P89"/>
  <c r="P88"/>
  <c r="P137"/>
  <c r="BK199"/>
  <c r="J199"/>
  <c r="J62"/>
  <c r="T222"/>
  <c r="T271"/>
  <c r="R283"/>
  <c r="T292"/>
  <c r="R312"/>
  <c r="BK89"/>
  <c r="BK137"/>
  <c r="J137"/>
  <c r="J59"/>
  <c r="P199"/>
  <c r="R222"/>
  <c r="P271"/>
  <c r="T283"/>
  <c r="T282"/>
  <c r="P292"/>
  <c r="P312"/>
  <c r="T89"/>
  <c r="T88"/>
  <c r="T87"/>
  <c r="T137"/>
  <c r="T199"/>
  <c r="P222"/>
  <c r="R271"/>
  <c r="BK283"/>
  <c r="J283"/>
  <c r="J66"/>
  <c r="R292"/>
  <c r="BK319"/>
  <c r="J319"/>
  <c r="J69"/>
  <c r="BK195"/>
  <c r="J195"/>
  <c r="J61"/>
  <c r="BK131"/>
  <c r="J131"/>
  <c r="J58"/>
  <c r="J48"/>
  <c r="F50"/>
  <c r="J50"/>
  <c r="F51"/>
  <c r="J51"/>
  <c r="BE90"/>
  <c r="BE93"/>
  <c r="BE98"/>
  <c r="BE102"/>
  <c r="BE106"/>
  <c r="BE111"/>
  <c r="BE114"/>
  <c r="BE118"/>
  <c r="BE123"/>
  <c r="BE128"/>
  <c r="BE132"/>
  <c r="BE138"/>
  <c r="BE142"/>
  <c r="BE146"/>
  <c r="BE150"/>
  <c r="BE159"/>
  <c r="BE163"/>
  <c r="BE169"/>
  <c r="BE177"/>
  <c r="BE180"/>
  <c r="BE187"/>
  <c r="BE196"/>
  <c r="BE200"/>
  <c r="BE203"/>
  <c r="BE205"/>
  <c r="BE207"/>
  <c r="BE210"/>
  <c r="BE212"/>
  <c r="BE215"/>
  <c r="BE217"/>
  <c r="BE220"/>
  <c r="BE223"/>
  <c r="BE226"/>
  <c r="BE272"/>
  <c r="BE309"/>
  <c r="BE313"/>
  <c r="BE320"/>
  <c r="BE228"/>
  <c r="BE244"/>
  <c r="BE247"/>
  <c r="BE251"/>
  <c r="BE254"/>
  <c r="BE256"/>
  <c r="BE259"/>
  <c r="BE263"/>
  <c r="BE266"/>
  <c r="BE275"/>
  <c r="BE279"/>
  <c r="BE284"/>
  <c r="BE287"/>
  <c r="BE293"/>
  <c r="BE296"/>
  <c r="BE301"/>
  <c r="BE306"/>
  <c r="BE316"/>
  <c i="1" r="BA55"/>
  <c r="BD55"/>
  <c i="2" r="J32"/>
  <c i="1" r="BA54"/>
  <c r="W30"/>
  <c r="BD54"/>
  <c r="W33"/>
  <c i="2" r="F34"/>
  <c i="1" r="BC55"/>
  <c r="BC54"/>
  <c r="W32"/>
  <c i="2" r="F33"/>
  <c i="1" r="BB55"/>
  <c r="BB54"/>
  <c r="W31"/>
  <c l="1" r="AW55"/>
  <c i="2" r="R282"/>
  <c r="P282"/>
  <c r="P87"/>
  <c i="1" r="AU55"/>
  <c i="2" r="BK88"/>
  <c r="J88"/>
  <c r="J56"/>
  <c r="R88"/>
  <c r="R87"/>
  <c r="BK282"/>
  <c r="J282"/>
  <c r="J65"/>
  <c r="J89"/>
  <c r="J57"/>
  <c i="1" r="AY54"/>
  <c i="2" r="J31"/>
  <c i="1" r="AV55"/>
  <c r="AT55"/>
  <c r="AX54"/>
  <c r="AW54"/>
  <c r="AK30"/>
  <c r="AU54"/>
  <c i="2" r="F31"/>
  <c i="1" r="AZ55"/>
  <c r="AZ54"/>
  <c r="W29"/>
  <c i="2" l="1" r="BK87"/>
  <c r="J87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<sst xmlns="http://schemas.openxmlformats.org/spreadsheetml/2006/main">
  <si>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</si>
  <si>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</si>
  <si>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</si>
  <si>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</si>
  <si>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</si>
  <si>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{65ffe633-be95-4f33-bf23-b4f896ee38e6}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</si>
  <si>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</si>
  <si>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</si>
  <si>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</si>
  <si>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</si>
  <si>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</si>
  <si>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</si>
  <si>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</si>
  <si>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</si>
  <si>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</si>
  <si>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</si>
  <si>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</si>
  <si>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Opěrná zeď komunikace II/343 Rváčov</t>
  </si>
  <si>
    <t>KSO:</t>
  </si>
  <si>
    <t/>
  </si>
  <si>
    <t>CC-CZ:</t>
  </si>
  <si>
    <t>Místo:</t>
  </si>
  <si>
    <t>Rváčov</t>
  </si>
  <si>
    <t>Datum:</t>
  </si>
  <si>
    <t>31. 3. 2023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</si>
  <si>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</si>
  <si>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</si>
  <si>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</si>
  <si>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</si>
  <si>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</si>
  <si>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</si>
  <si>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</si>
  <si>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</si>
  <si>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</si>
  <si>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</si>
  <si>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</si>
  <si>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</si>
  <si>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</si>
  <si>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</si>
  <si>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</si>
  <si>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</si>
  <si>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</si>
  <si>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</si>
  <si>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</si>
  <si>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</si>
  <si>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</si>
  <si>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</si>
  <si>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</si>
  <si>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</si>
  <si>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</si>
  <si>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</si>
  <si>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</si>
  <si>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</si>
  <si>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</si>
  <si>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</si>
  <si>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</si>
  <si>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</si>
  <si>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</si>
  <si>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</si>
  <si>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</si>
  <si>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</si>
  <si>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</si>
  <si>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</si>
  <si>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</si>
  <si>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</si>
  <si>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</si>
  <si>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</si>
  <si>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</si>
  <si>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</si>
  <si>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</si>
  <si>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</si>
  <si>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</si>
  <si>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</si>
  <si>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</si>
  <si>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</si>
  <si>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</si>
  <si>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</si>
  <si>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</si>
  <si>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</si>
  <si>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</si>
  <si>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</si>
  <si>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</si>
  <si>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</si>
  <si>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</si>
  <si>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</si>
  <si>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</si>
  <si>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</si>
  <si>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</si>
  <si>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</si>
  <si>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</si>
  <si>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</si>
  <si>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</si>
  <si>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</si>
  <si>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</si>
  <si>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</si>
  <si>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</si>
  <si>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</si>
  <si>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</si>
  <si>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</si>
  <si>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</si>
  <si>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</si>
  <si>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</si>
  <si>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</si>
  <si>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</si>
  <si>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</si>
  <si>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</si>
  <si>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</si>
  <si>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</si>
  <si>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</si>
  <si>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</si>
  <si>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</si>
  <si>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</si>
  <si>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</si>
  <si>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</si>
  <si>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71</t>
  </si>
  <si>
    <t>K</t>
  </si>
  <si>
    <t>115001103</t>
  </si>
  <si>
    <t>Převedení vody potrubím DN přes 150 do 250</t>
  </si>
  <si>
    <t>m</t>
  </si>
  <si>
    <t>CS ÚRS 2023 01</t>
  </si>
  <si>
    <t>4</t>
  </si>
  <si>
    <t>545644751</t>
  </si>
  <si>
    <t>PP</t>
  </si>
  <si>
    <t>Převedení vody potrubím průměru DN přes 150 do 250</t>
  </si>
  <si>
    <t>Online PSC</t>
  </si>
  <si>
    <t>https://podminky.urs.cz/item/CS_URS_2023_01/115001103</t>
  </si>
  <si>
    <t>5</t>
  </si>
  <si>
    <t>132251251</t>
  </si>
  <si>
    <t>Hloubení rýh nezapažených š do 2000 mm v hornině třídy těžitelnosti I skupiny 3 objem do 20 m3 strojně</t>
  </si>
  <si>
    <t>m3</t>
  </si>
  <si>
    <t>-257052429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</si>
  <si>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</si>
  <si>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</si>
  <si>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VV</t>
  </si>
  <si>
    <t>2,62*13,2+1,85*12,5+1,83*6+1,82*6</t>
  </si>
  <si>
    <t>Součet</t>
  </si>
  <si>
    <t>60</t>
  </si>
  <si>
    <t>133212811</t>
  </si>
  <si>
    <t>Hloubení nezapažených šachet v hornině třídy těžitelnosti I skupiny 3 plocha výkopu do 4 m2 ručně</t>
  </si>
  <si>
    <t>2145598347</t>
  </si>
  <si>
    <t>Hloubení nezapažených šachet ručně v horninách třídy těžitelnosti I skupiny 3, půdorysná plocha výkopu do 4 m2</t>
  </si>
  <si>
    <t>https://podminky.urs.cz/item/CS_URS_2023_01/133212811</t>
  </si>
  <si>
    <t>0,8*0,8*1,2</t>
  </si>
  <si>
    <t>67</t>
  </si>
  <si>
    <t>162651151</t>
  </si>
  <si>
    <t>Vodorovné přemístění přes 3 000 do 4000 m výkopku/sypaniny z horniny třídy těžitelnosti III skupiny 6 a 7</t>
  </si>
  <si>
    <t>-604624792</t>
  </si>
  <si>
    <t>Vodorovné přemístění výkopku nebo sypaniny po suchu na obvyklém dopravním prostředku, bez naložení výkopku, avšak se složením bez rozhrnutí z horniny třídy těžitelnosti III skupiny 6 a 7 na vzdálenost přes 3 000 do 4 000 m</t>
  </si>
  <si>
    <t>https://podminky.urs.cz/item/CS_URS_2023_01/162651151</t>
  </si>
  <si>
    <t>(79,609+0,768)</t>
  </si>
  <si>
    <t>41</t>
  </si>
  <si>
    <t>171152101</t>
  </si>
  <si>
    <t>Uložení sypaniny z hornin soudržných do násypů zhutněných silnic a dálnic</t>
  </si>
  <si>
    <t>-555728402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</si>
  <si>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</si>
  <si>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</si>
  <si>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5,148+4,25+1,98+1,98</t>
  </si>
  <si>
    <t>42</t>
  </si>
  <si>
    <t>M</t>
  </si>
  <si>
    <t>58344171</t>
  </si>
  <si>
    <t>štěrkodrť frakce 0/32</t>
  </si>
  <si>
    <t>t</t>
  </si>
  <si>
    <t>8</t>
  </si>
  <si>
    <t>1655383614</t>
  </si>
  <si>
    <t>13,358*1,8</t>
  </si>
  <si>
    <t>66</t>
  </si>
  <si>
    <t>171201221</t>
  </si>
  <si>
    <t>Poplatek za uložení na skládce (skládkovné) zeminy a kamení kód odpadu 17 05 04</t>
  </si>
  <si>
    <t>965030952</t>
  </si>
  <si>
    <t>Poplatek za uložení stavebního odpadu na skládce (skládkovné) zeminy a kamení zatříděného do Katalogu odpadů pod kódem 17 05 04</t>
  </si>
  <si>
    <t>https://podminky.urs.cz/item/CS_URS_2023_01/171201221</t>
  </si>
  <si>
    <t>(79,609+0,768)*1,8</t>
  </si>
  <si>
    <t>43</t>
  </si>
  <si>
    <t>174112103</t>
  </si>
  <si>
    <t>Zásyp zářezů pro podzemní vedení do 30 m3 sypaninou se zhutněním při překopech inženýrských sítí ručně</t>
  </si>
  <si>
    <t>1764189434</t>
  </si>
  <si>
    <t>Zásyp sypaninou z jakékoliv horniny při překopech inženýrských sítí ručně objemu do 30 m3 s uložením výkopku ve vrstvách se zhutněním zářezů se šikmými stěnami pro podzemní vedení a kolem objektů zřízených v těchto zářezech</t>
  </si>
  <si>
    <t>https://podminky.urs.cz/item/CS_URS_2023_01/174112103</t>
  </si>
  <si>
    <t>ZÁSYP ZA OPĚRNOU ZDÍ</t>
  </si>
  <si>
    <t>0,39*13,2+0,34*12,5+0,33*6+0,33*6</t>
  </si>
  <si>
    <t>61</t>
  </si>
  <si>
    <t>175151101</t>
  </si>
  <si>
    <t>Obsypání potrubí strojně sypaninou bez prohození, uloženou do 3 m</t>
  </si>
  <si>
    <t>-1412878175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</si>
  <si>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</si>
  <si>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</si>
  <si>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obsyp šachta vpusté</t>
  </si>
  <si>
    <t>0,44*1,2</t>
  </si>
  <si>
    <t>62</t>
  </si>
  <si>
    <t>58337303</t>
  </si>
  <si>
    <t>štěrkopísek frakce 0/8</t>
  </si>
  <si>
    <t>2055308121</t>
  </si>
  <si>
    <t>0,528*2 'Přepočtené koeficientem množství</t>
  </si>
  <si>
    <t>Zakládání</t>
  </si>
  <si>
    <t>7</t>
  </si>
  <si>
    <t>279322511</t>
  </si>
  <si>
    <t>Základová zeď ze ŽB se zvýšenými nároky na prostředí tř. C 25/30 bez výztuže</t>
  </si>
  <si>
    <t>-1089732523</t>
  </si>
  <si>
    <t>Základové zdi z betonu železového (bez výztuže) se zvýšenými nároky na prostředí tř. C 25/30</t>
  </si>
  <si>
    <t>https://podminky.urs.cz/item/CS_URS_2023_01/279322511</t>
  </si>
  <si>
    <t>opěrná zeď</t>
  </si>
  <si>
    <t>1,26*13,2+1,00*12,5+0,97*6+1,01*6</t>
  </si>
  <si>
    <t>3</t>
  </si>
  <si>
    <t>Svislé a kompletní konstrukce</t>
  </si>
  <si>
    <t>47</t>
  </si>
  <si>
    <t>317321017</t>
  </si>
  <si>
    <t>Římsy opěrných zdí a valů ze ŽB tř. C 25/30</t>
  </si>
  <si>
    <t>1712027355</t>
  </si>
  <si>
    <t>Římsy opěrných zdí a valů z betonu železového tř. C 25/30</t>
  </si>
  <si>
    <t>https://podminky.urs.cz/item/CS_URS_2023_01/317321017</t>
  </si>
  <si>
    <t>0,09*37,7</t>
  </si>
  <si>
    <t>44</t>
  </si>
  <si>
    <t>317353111</t>
  </si>
  <si>
    <t>Bednění říms opěrných zdí a valů přímých, zalomených nebo zakřivených zřízení</t>
  </si>
  <si>
    <t>m2</t>
  </si>
  <si>
    <t>-2020754916</t>
  </si>
  <si>
    <t>Bednění říms opěrných zdí a valů jakéhokoliv tvaru přímých, zalomených nebo jinak zakřivených zřízení</t>
  </si>
  <si>
    <t>https://podminky.urs.cz/item/CS_URS_2023_01/317353111</t>
  </si>
  <si>
    <t>43,5*0,4*2</t>
  </si>
  <si>
    <t>45</t>
  </si>
  <si>
    <t>317353112</t>
  </si>
  <si>
    <t>Bednění říms opěrných zdí a valů přímých, zalomených nebo zakřivených odstranění</t>
  </si>
  <si>
    <t>1827120148</t>
  </si>
  <si>
    <t>Bednění říms opěrných zdí a valů jakéhokoliv tvaru přímých, zalomených nebo jinak zakřivených odstranění</t>
  </si>
  <si>
    <t>https://podminky.urs.cz/item/CS_URS_2023_01/317353112</t>
  </si>
  <si>
    <t>46</t>
  </si>
  <si>
    <t>317361016</t>
  </si>
  <si>
    <t>Výztuž říms opěrných zdí a valů z betonářské oceli 10 505</t>
  </si>
  <si>
    <t>135670177</t>
  </si>
  <si>
    <t>Výztuž říms opěrných zdí a valů z oceli 10 505 (R) nebo BSt 500</t>
  </si>
  <si>
    <t>https://podminky.urs.cz/item/CS_URS_2023_01/317361016</t>
  </si>
  <si>
    <t>ukončující věnec</t>
  </si>
  <si>
    <t>průměr 12</t>
  </si>
  <si>
    <t>(6*37,7*0,89)*0,001</t>
  </si>
  <si>
    <t>průměr 8</t>
  </si>
  <si>
    <t>(378*1,12*0,4)*0,001</t>
  </si>
  <si>
    <t>11</t>
  </si>
  <si>
    <t>321213445</t>
  </si>
  <si>
    <t>Zdivo nadzákladové z lomového kamene vodních staveb kyklopské s vyspárováním</t>
  </si>
  <si>
    <t>-529936986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</si>
  <si>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</si>
  <si>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https://podminky.urs.cz/item/CS_URS_2023_01/321213445</t>
  </si>
  <si>
    <t>0,21*13,2+0,21*12,5+0,21*6+0,25*6</t>
  </si>
  <si>
    <t>12</t>
  </si>
  <si>
    <t>321311115</t>
  </si>
  <si>
    <t>Konstrukce vodních staveb z betonu prostého mrazuvzdorného tř. C 25/30</t>
  </si>
  <si>
    <t>1217371748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</si>
  <si>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</si>
  <si>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https://podminky.urs.cz/item/CS_URS_2023_01/321311115</t>
  </si>
  <si>
    <t>dobetonávky a opěry pod kámen</t>
  </si>
  <si>
    <t>0,38*12,5+0,16*12,5+0,19*6+0,24*6</t>
  </si>
  <si>
    <t>48</t>
  </si>
  <si>
    <t>327351211</t>
  </si>
  <si>
    <t>Bednění opěrných zdí a valů svislých i skloněných zřízení</t>
  </si>
  <si>
    <t>-656098759</t>
  </si>
  <si>
    <t>Bednění opěrných zdí a valů svislých i skloněných, výšky do 20 m zřízení</t>
  </si>
  <si>
    <t>https://podminky.urs.cz/item/CS_URS_2023_01/327351211</t>
  </si>
  <si>
    <t>1,11*13,2*2</t>
  </si>
  <si>
    <t>0,92*12,5*2</t>
  </si>
  <si>
    <t>0,88*6*2</t>
  </si>
  <si>
    <t>0,87*6*2</t>
  </si>
  <si>
    <t>49</t>
  </si>
  <si>
    <t>327351221</t>
  </si>
  <si>
    <t>Bednění opěrných zdí a valů svislých i skloněných odstranění</t>
  </si>
  <si>
    <t>-1850042074</t>
  </si>
  <si>
    <t>Bednění opěrných zdí a valů svislých i skloněných, výšky do 20 m odstranění</t>
  </si>
  <si>
    <t>https://podminky.urs.cz/item/CS_URS_2023_01/327351221</t>
  </si>
  <si>
    <t>50</t>
  </si>
  <si>
    <t>327361006</t>
  </si>
  <si>
    <t>Výztuž opěrných zdí a valů D 12 mm z betonářské oceli 10 505</t>
  </si>
  <si>
    <t>1611825960</t>
  </si>
  <si>
    <t>Výztuž opěrných zdí a valů průměru do 12 mm, z oceli 10 505 (R) nebo BSt 500</t>
  </si>
  <si>
    <t>https://podminky.urs.cz/item/CS_URS_2023_01/327361006</t>
  </si>
  <si>
    <t>((67*3,95*0,4+67*4,2*0,4)+(63*3,47*0,4+63*3,57*0,4)+(31*3,08*0,4+31*3,49*0,4)+(31*3,79*0,4+31*3,47*0,4))*0,001</t>
  </si>
  <si>
    <t>51</t>
  </si>
  <si>
    <t>327361016</t>
  </si>
  <si>
    <t>Výztuž opěrných zdí a valů D nad 12 mm z betonářské oceli 10 505</t>
  </si>
  <si>
    <t>806900596</t>
  </si>
  <si>
    <t>Výztuž opěrných zdí a valů průměru přes 12 mm, z oceli 10 505 (R) nebo BSt 500</t>
  </si>
  <si>
    <t>https://podminky.urs.cz/item/CS_URS_2023_01/327361016</t>
  </si>
  <si>
    <t>průměr 14</t>
  </si>
  <si>
    <t>(448,8*1,21+350*1,21+156*1,21+168*1,21)*0,001</t>
  </si>
  <si>
    <t>Vodorovné konstrukce</t>
  </si>
  <si>
    <t>Komunikace pozemní</t>
  </si>
  <si>
    <t>32</t>
  </si>
  <si>
    <t>569921132</t>
  </si>
  <si>
    <t>Zpevnění krajnic asfaltovým recyklátem tl 70 mm</t>
  </si>
  <si>
    <t>-2103126261</t>
  </si>
  <si>
    <t>Zpevnění krajnic nebo komunikací pro pěší s rozprostřením a zhutněním, po zhutnění asfaltovým recyklátem tl. 70 mm</t>
  </si>
  <si>
    <t>https://podminky.urs.cz/item/CS_URS_2023_01/569921132</t>
  </si>
  <si>
    <t>Trubní vedení</t>
  </si>
  <si>
    <t>54</t>
  </si>
  <si>
    <t>895941312</t>
  </si>
  <si>
    <t>Osazení vpusti uliční DN 450 z betonových dílců skruž horní 195 mm</t>
  </si>
  <si>
    <t>kus</t>
  </si>
  <si>
    <t>173897763</t>
  </si>
  <si>
    <t>Osazení vpusti uliční z betonových dílců DN 450 skruž horní 195 mm</t>
  </si>
  <si>
    <t>https://podminky.urs.cz/item/CS_URS_2023_01/895941312</t>
  </si>
  <si>
    <t>59</t>
  </si>
  <si>
    <t>59223260</t>
  </si>
  <si>
    <t>mříž vtoková litinová k uliční vpusti C250/D400 500x500mm</t>
  </si>
  <si>
    <t>-1957586400</t>
  </si>
  <si>
    <t>55</t>
  </si>
  <si>
    <t>59223856</t>
  </si>
  <si>
    <t>skruž pro uliční vpusť horní betonová 450x195x50mm</t>
  </si>
  <si>
    <t>-172875141</t>
  </si>
  <si>
    <t>56</t>
  </si>
  <si>
    <t>895941323</t>
  </si>
  <si>
    <t>Osazení vpusti uliční DN 450 z betonových dílců skruž středová 570 mm</t>
  </si>
  <si>
    <t>86254112</t>
  </si>
  <si>
    <t>Osazení vpusti uliční z betonových dílců DN 450 skruž středová 570 mm</t>
  </si>
  <si>
    <t>https://podminky.urs.cz/item/CS_URS_2023_01/895941323</t>
  </si>
  <si>
    <t>57</t>
  </si>
  <si>
    <t>59224488</t>
  </si>
  <si>
    <t>vpusť uliční DN 450 skruž střední betonová 450/570x50mm</t>
  </si>
  <si>
    <t>1860064128</t>
  </si>
  <si>
    <t>52</t>
  </si>
  <si>
    <t>895941341</t>
  </si>
  <si>
    <t>Osazení vpusti uliční DN 500 z betonových dílců dno s výtokem</t>
  </si>
  <si>
    <t>-42639541</t>
  </si>
  <si>
    <t>Osazení vpusti uliční z betonových dílců DN 500 dno s výtokem</t>
  </si>
  <si>
    <t>https://podminky.urs.cz/item/CS_URS_2023_01/895941341</t>
  </si>
  <si>
    <t>53</t>
  </si>
  <si>
    <t>59224472</t>
  </si>
  <si>
    <t>vpusť uliční DN 500 kaliště s odtokem 150mm 500/245x65mm</t>
  </si>
  <si>
    <t>-736313062</t>
  </si>
  <si>
    <t>58</t>
  </si>
  <si>
    <t>895941351</t>
  </si>
  <si>
    <t>Osazení vpusti uliční DN 500 z betonových dílců skruž horní pro čtvercovou vtokovou mříž</t>
  </si>
  <si>
    <t>-1180435992</t>
  </si>
  <si>
    <t>Osazení vpusti uliční z betonových dílců DN 500 skruž horní pro čtvercovou vtokovou mříž</t>
  </si>
  <si>
    <t>https://podminky.urs.cz/item/CS_URS_2023_01/895941351</t>
  </si>
  <si>
    <t>63</t>
  </si>
  <si>
    <t>Nabídková cena</t>
  </si>
  <si>
    <t>kpl</t>
  </si>
  <si>
    <t>1260826247</t>
  </si>
  <si>
    <t>napojení uliční vpusti do stávající kanalizace propustku</t>
  </si>
  <si>
    <t>9</t>
  </si>
  <si>
    <t>Ostatní konstrukce a práce, bourání</t>
  </si>
  <si>
    <t>68</t>
  </si>
  <si>
    <t>912211111</t>
  </si>
  <si>
    <t>Montáž směrového sloupku silničního plastového prosté uložení bez betonového základu</t>
  </si>
  <si>
    <t>-373231650</t>
  </si>
  <si>
    <t>Montáž směrového sloupku plastového s odrazkou prostým uložením bez betonového základu silničního</t>
  </si>
  <si>
    <t>https://podminky.urs.cz/item/CS_URS_2023_01/912211111</t>
  </si>
  <si>
    <t>69</t>
  </si>
  <si>
    <t>40445162</t>
  </si>
  <si>
    <t>sloupek směrový silniční plastový 1,0m</t>
  </si>
  <si>
    <t>-740097315</t>
  </si>
  <si>
    <t>34</t>
  </si>
  <si>
    <t>913121111</t>
  </si>
  <si>
    <t>Montáž a demontáž dočasné dopravní značky kompletní základní</t>
  </si>
  <si>
    <t>-1306017981</t>
  </si>
  <si>
    <t>Montáž a demontáž dočasných dopravních značek kompletních značek vč. podstavce a sloupku základních</t>
  </si>
  <si>
    <t>https://podminky.urs.cz/item/CS_URS_2023_01/913121111</t>
  </si>
  <si>
    <t>"A15</t>
  </si>
  <si>
    <t>"A10</t>
  </si>
  <si>
    <t>"V5</t>
  </si>
  <si>
    <t>"C4a</t>
  </si>
  <si>
    <t>příčná uzávěra, 3 světla</t>
  </si>
  <si>
    <t>podélná uzávěra směrovacími deskami</t>
  </si>
  <si>
    <t>35</t>
  </si>
  <si>
    <t>913411111</t>
  </si>
  <si>
    <t>Montáž a demontáž mobilní semaforové soupravy se 2 semafory</t>
  </si>
  <si>
    <t>268211286</t>
  </si>
  <si>
    <t>Montáž a demontáž mobilní semaforové soupravy 2 semafory</t>
  </si>
  <si>
    <t>https://podminky.urs.cz/item/CS_URS_2023_01/913411111</t>
  </si>
  <si>
    <t>36</t>
  </si>
  <si>
    <t>913411211</t>
  </si>
  <si>
    <t>Příplatek k dočasné mobilní semaforové soupravě se 2 semafory za první a ZKD den použití</t>
  </si>
  <si>
    <t>-1927225802</t>
  </si>
  <si>
    <t>Montáž a demontáž mobilní semaforové soupravy Příplatek za první a každý další den použití mobilní semaforové soupravy k ceně 41-1111</t>
  </si>
  <si>
    <t>https://podminky.urs.cz/item/CS_URS_2023_01/913411211</t>
  </si>
  <si>
    <t>1*45 'Přepočtené koeficientem množství</t>
  </si>
  <si>
    <t>16</t>
  </si>
  <si>
    <t>935112111</t>
  </si>
  <si>
    <t>Osazení příkopového žlabu do betonu tl 100 mm z betonových tvárnic š 500 mm</t>
  </si>
  <si>
    <t>1596230265</t>
  </si>
  <si>
    <t>Osazení betonového příkopového žlabu s vyplněním a zatřením spár cementovou maltou s ložem tl. 100 mm z betonu prostého z betonových příkopových tvárnic šířky do 500 mm</t>
  </si>
  <si>
    <t>https://podminky.urs.cz/item/CS_URS_2023_01/935112111</t>
  </si>
  <si>
    <t>17</t>
  </si>
  <si>
    <t>59227054</t>
  </si>
  <si>
    <t>žlabovka příkopová betonová 500x500x130mm</t>
  </si>
  <si>
    <t>937880105</t>
  </si>
  <si>
    <t>938902203</t>
  </si>
  <si>
    <t>Čištění příkopů ručně š dna do 400 mm objem nánosu přes 0,30 do 0,50 m3/m</t>
  </si>
  <si>
    <t>-1788857315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</si>
  <si>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</si>
  <si>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https://podminky.urs.cz/item/CS_URS_2023_01/938902203</t>
  </si>
  <si>
    <t>33</t>
  </si>
  <si>
    <t>938908411</t>
  </si>
  <si>
    <t>Čištění vozovek splachováním vodou</t>
  </si>
  <si>
    <t>1526533610</t>
  </si>
  <si>
    <t>Čištění vozovek splachováním vodou povrchu podkladu nebo krytu živičného, betonového nebo dlážděného</t>
  </si>
  <si>
    <t>https://podminky.urs.cz/item/CS_URS_2023_01/938908411</t>
  </si>
  <si>
    <t>42,5*6</t>
  </si>
  <si>
    <t>966008211</t>
  </si>
  <si>
    <t>Bourání odvodňovacího žlabu z betonových příkopových tvárnic š do 500 mm</t>
  </si>
  <si>
    <t>-847053485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</si>
  <si>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</si>
  <si>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https://podminky.urs.cz/item/CS_URS_2023_01/966008211</t>
  </si>
  <si>
    <t>985121122</t>
  </si>
  <si>
    <t>Tryskání degradovaného betonu stěn a rubu kleneb vodou pod tlakem přes 300 do 1250 barů</t>
  </si>
  <si>
    <t>-113284821</t>
  </si>
  <si>
    <t>Tryskání degradovaného betonu stěn, rubu kleneb a podlah vodou pod tlakem přes 300 do 1 250 barů</t>
  </si>
  <si>
    <t>https://podminky.urs.cz/item/CS_URS_2023_01/985121122</t>
  </si>
  <si>
    <t>propustek s opěrnou zdí</t>
  </si>
  <si>
    <t>1,45+0,54+5,12+4,18+0,33</t>
  </si>
  <si>
    <t>997</t>
  </si>
  <si>
    <t>Přesun sutě</t>
  </si>
  <si>
    <t>18</t>
  </si>
  <si>
    <t>997013501</t>
  </si>
  <si>
    <t>Odvoz suti a vybouraných hmot na skládku nebo meziskládku do 1 km se složením</t>
  </si>
  <si>
    <t>-680391135</t>
  </si>
  <si>
    <t>Odvoz suti a vybouraných hmot na skládku nebo meziskládku se složením, na vzdálenost do 1 km</t>
  </si>
  <si>
    <t>https://podminky.urs.cz/item/CS_URS_2023_01/997013501</t>
  </si>
  <si>
    <t>19</t>
  </si>
  <si>
    <t>997013509</t>
  </si>
  <si>
    <t>Příplatek k odvozu suti a vybouraných hmot na skládku ZKD 1 km přes 1 km</t>
  </si>
  <si>
    <t>602668606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</si>
  <si>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</si>
  <si>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</si>
  <si>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17,275*6 'Přepočtené koeficientem množství</t>
  </si>
  <si>
    <t>20</t>
  </si>
  <si>
    <t>997013655</t>
  </si>
  <si>
    <t>-1053038149</t>
  </si>
  <si>
    <t>https://podminky.urs.cz/item/CS_URS_2023_01/997013655</t>
  </si>
  <si>
    <t>VRN</t>
  </si>
  <si>
    <t>Vedlejší rozpočtové náklady</t>
  </si>
  <si>
    <t>VRN1</t>
  </si>
  <si>
    <t>Průzkumné, geodetické a projektové práce</t>
  </si>
  <si>
    <t>010001000</t>
  </si>
  <si>
    <t>…</t>
  </si>
  <si>
    <t>1024</t>
  </si>
  <si>
    <t>1176858479</t>
  </si>
  <si>
    <t>https://podminky.urs.cz/item/CS_URS_2023_01/010001000</t>
  </si>
  <si>
    <t>22</t>
  </si>
  <si>
    <t>011002000</t>
  </si>
  <si>
    <t>Průzkumné práce - vytýčení inženýrských sítí</t>
  </si>
  <si>
    <t>187498634</t>
  </si>
  <si>
    <t>Průzkumné práce</t>
  </si>
  <si>
    <t>https://podminky.urs.cz/item/CS_URS_2023_01/011002000</t>
  </si>
  <si>
    <t>vytýčení inženýrských sítí</t>
  </si>
  <si>
    <t>VRN3</t>
  </si>
  <si>
    <t>Zařízení staveniště</t>
  </si>
  <si>
    <t>23</t>
  </si>
  <si>
    <t>030001000</t>
  </si>
  <si>
    <t>-2045449806</t>
  </si>
  <si>
    <t>https://podminky.urs.cz/item/CS_URS_2023_01/030001000</t>
  </si>
  <si>
    <t>24</t>
  </si>
  <si>
    <t>032803000</t>
  </si>
  <si>
    <t>Ostatní vybavení staveniště</t>
  </si>
  <si>
    <t>1900075058</t>
  </si>
  <si>
    <t>https://podminky.urs.cz/item/CS_URS_2023_01/032803000</t>
  </si>
  <si>
    <t>pronájem a servis wc</t>
  </si>
  <si>
    <t>25</t>
  </si>
  <si>
    <t>033002000</t>
  </si>
  <si>
    <t>Připojení staveniště na energie - elekrocentrála</t>
  </si>
  <si>
    <t>-831323556</t>
  </si>
  <si>
    <t>Připojení staveniště na inženýrské sítě</t>
  </si>
  <si>
    <t>https://podminky.urs.cz/item/CS_URS_2023_01/033002000</t>
  </si>
  <si>
    <t>eletrocentrála 45 dní</t>
  </si>
  <si>
    <t>26</t>
  </si>
  <si>
    <t>035103001</t>
  </si>
  <si>
    <t>Pronájem ploch</t>
  </si>
  <si>
    <t>-1796799739</t>
  </si>
  <si>
    <t>https://podminky.urs.cz/item/CS_URS_2023_01/035103001</t>
  </si>
  <si>
    <t>27</t>
  </si>
  <si>
    <t>039002000</t>
  </si>
  <si>
    <t>Zrušení zařízení staveniště</t>
  </si>
  <si>
    <t>-339971201</t>
  </si>
  <si>
    <t>https://podminky.urs.cz/item/CS_URS_2023_01/039002000</t>
  </si>
  <si>
    <t>VRN4</t>
  </si>
  <si>
    <t>Inženýrská činnost</t>
  </si>
  <si>
    <t>28</t>
  </si>
  <si>
    <t>043203003</t>
  </si>
  <si>
    <t>Rozbor - výluh 2A k uložení frézovaného asfaltobetonu na skládku</t>
  </si>
  <si>
    <t>...</t>
  </si>
  <si>
    <t>-1455679489</t>
  </si>
  <si>
    <t>Rozbory celkem</t>
  </si>
  <si>
    <t>https://podminky.urs.cz/item/CS_URS_2023_01/043203003</t>
  </si>
  <si>
    <t>29</t>
  </si>
  <si>
    <t>049103000</t>
  </si>
  <si>
    <t>Náklady vzniklé v souvislosti s realizací stavby</t>
  </si>
  <si>
    <t>-160737139</t>
  </si>
  <si>
    <t>https://podminky.urs.cz/item/CS_URS_2023_01/049103000</t>
  </si>
  <si>
    <t>VRN7</t>
  </si>
  <si>
    <t>Provozní vlivy</t>
  </si>
  <si>
    <t>31</t>
  </si>
  <si>
    <t>072002000</t>
  </si>
  <si>
    <t>Silniční provoz</t>
  </si>
  <si>
    <t>-1563835235</t>
  </si>
  <si>
    <t>https://podminky.urs.cz/item/CS_URS_2023_01/072002000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</si>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</sst>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3" TargetMode="External" /><Relationship Id="rId2" Type="http://schemas.openxmlformats.org/officeDocument/2006/relationships/hyperlink" Target="https://podminky.urs.cz/item/CS_URS_2023_01/132251251" TargetMode="External" /><Relationship Id="rId3" Type="http://schemas.openxmlformats.org/officeDocument/2006/relationships/hyperlink" Target="https://podminky.urs.cz/item/CS_URS_2023_01/133212811" TargetMode="External" /><Relationship Id="rId4" Type="http://schemas.openxmlformats.org/officeDocument/2006/relationships/hyperlink" Target="https://podminky.urs.cz/item/CS_URS_2023_01/162651151" TargetMode="External" /><Relationship Id="rId5" Type="http://schemas.openxmlformats.org/officeDocument/2006/relationships/hyperlink" Target="https://podminky.urs.cz/item/CS_URS_2023_01/171152101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4112103" TargetMode="External" /><Relationship Id="rId8" Type="http://schemas.openxmlformats.org/officeDocument/2006/relationships/hyperlink" Target="https://podminky.urs.cz/item/CS_URS_2023_01/175151101" TargetMode="External" /><Relationship Id="rId9" Type="http://schemas.openxmlformats.org/officeDocument/2006/relationships/hyperlink" Target="https://podminky.urs.cz/item/CS_URS_2023_01/279322511" TargetMode="External" /><Relationship Id="rId10" Type="http://schemas.openxmlformats.org/officeDocument/2006/relationships/hyperlink" Target="https://podminky.urs.cz/item/CS_URS_2023_01/317321017" TargetMode="External" /><Relationship Id="rId11" Type="http://schemas.openxmlformats.org/officeDocument/2006/relationships/hyperlink" Target="https://podminky.urs.cz/item/CS_URS_2023_01/317353111" TargetMode="External" /><Relationship Id="rId12" Type="http://schemas.openxmlformats.org/officeDocument/2006/relationships/hyperlink" Target="https://podminky.urs.cz/item/CS_URS_2023_01/317353112" TargetMode="External" /><Relationship Id="rId13" Type="http://schemas.openxmlformats.org/officeDocument/2006/relationships/hyperlink" Target="https://podminky.urs.cz/item/CS_URS_2023_01/317361016" TargetMode="External" /><Relationship Id="rId14" Type="http://schemas.openxmlformats.org/officeDocument/2006/relationships/hyperlink" Target="https://podminky.urs.cz/item/CS_URS_2023_01/321213445" TargetMode="External" /><Relationship Id="rId15" Type="http://schemas.openxmlformats.org/officeDocument/2006/relationships/hyperlink" Target="https://podminky.urs.cz/item/CS_URS_2023_01/321311115" TargetMode="External" /><Relationship Id="rId16" Type="http://schemas.openxmlformats.org/officeDocument/2006/relationships/hyperlink" Target="https://podminky.urs.cz/item/CS_URS_2023_01/327351211" TargetMode="External" /><Relationship Id="rId17" Type="http://schemas.openxmlformats.org/officeDocument/2006/relationships/hyperlink" Target="https://podminky.urs.cz/item/CS_URS_2023_01/327351221" TargetMode="External" /><Relationship Id="rId18" Type="http://schemas.openxmlformats.org/officeDocument/2006/relationships/hyperlink" Target="https://podminky.urs.cz/item/CS_URS_2023_01/327361006" TargetMode="External" /><Relationship Id="rId19" Type="http://schemas.openxmlformats.org/officeDocument/2006/relationships/hyperlink" Target="https://podminky.urs.cz/item/CS_URS_2023_01/327361016" TargetMode="External" /><Relationship Id="rId20" Type="http://schemas.openxmlformats.org/officeDocument/2006/relationships/hyperlink" Target="https://podminky.urs.cz/item/CS_URS_2023_01/569921132" TargetMode="External" /><Relationship Id="rId21" Type="http://schemas.openxmlformats.org/officeDocument/2006/relationships/hyperlink" Target="https://podminky.urs.cz/item/CS_URS_2023_01/895941312" TargetMode="External" /><Relationship Id="rId22" Type="http://schemas.openxmlformats.org/officeDocument/2006/relationships/hyperlink" Target="https://podminky.urs.cz/item/CS_URS_2023_01/895941323" TargetMode="External" /><Relationship Id="rId23" Type="http://schemas.openxmlformats.org/officeDocument/2006/relationships/hyperlink" Target="https://podminky.urs.cz/item/CS_URS_2023_01/895941341" TargetMode="External" /><Relationship Id="rId24" Type="http://schemas.openxmlformats.org/officeDocument/2006/relationships/hyperlink" Target="https://podminky.urs.cz/item/CS_URS_2023_01/895941351" TargetMode="External" /><Relationship Id="rId25" Type="http://schemas.openxmlformats.org/officeDocument/2006/relationships/hyperlink" Target="https://podminky.urs.cz/item/CS_URS_2023_01/912211111" TargetMode="External" /><Relationship Id="rId26" Type="http://schemas.openxmlformats.org/officeDocument/2006/relationships/hyperlink" Target="https://podminky.urs.cz/item/CS_URS_2023_01/913121111" TargetMode="External" /><Relationship Id="rId27" Type="http://schemas.openxmlformats.org/officeDocument/2006/relationships/hyperlink" Target="https://podminky.urs.cz/item/CS_URS_2023_01/913411111" TargetMode="External" /><Relationship Id="rId28" Type="http://schemas.openxmlformats.org/officeDocument/2006/relationships/hyperlink" Target="https://podminky.urs.cz/item/CS_URS_2023_01/913411211" TargetMode="External" /><Relationship Id="rId29" Type="http://schemas.openxmlformats.org/officeDocument/2006/relationships/hyperlink" Target="https://podminky.urs.cz/item/CS_URS_2023_01/935112111" TargetMode="External" /><Relationship Id="rId30" Type="http://schemas.openxmlformats.org/officeDocument/2006/relationships/hyperlink" Target="https://podminky.urs.cz/item/CS_URS_2023_01/938902203" TargetMode="External" /><Relationship Id="rId31" Type="http://schemas.openxmlformats.org/officeDocument/2006/relationships/hyperlink" Target="https://podminky.urs.cz/item/CS_URS_2023_01/938908411" TargetMode="External" /><Relationship Id="rId32" Type="http://schemas.openxmlformats.org/officeDocument/2006/relationships/hyperlink" Target="https://podminky.urs.cz/item/CS_URS_2023_01/966008211" TargetMode="External" /><Relationship Id="rId33" Type="http://schemas.openxmlformats.org/officeDocument/2006/relationships/hyperlink" Target="https://podminky.urs.cz/item/CS_URS_2023_01/985121122" TargetMode="External" /><Relationship Id="rId34" Type="http://schemas.openxmlformats.org/officeDocument/2006/relationships/hyperlink" Target="https://podminky.urs.cz/item/CS_URS_2023_01/997013501" TargetMode="External" /><Relationship Id="rId35" Type="http://schemas.openxmlformats.org/officeDocument/2006/relationships/hyperlink" Target="https://podminky.urs.cz/item/CS_URS_2023_01/997013509" TargetMode="External" /><Relationship Id="rId36" Type="http://schemas.openxmlformats.org/officeDocument/2006/relationships/hyperlink" Target="https://podminky.urs.cz/item/CS_URS_2023_01/997013655" TargetMode="External" /><Relationship Id="rId37" Type="http://schemas.openxmlformats.org/officeDocument/2006/relationships/hyperlink" Target="https://podminky.urs.cz/item/CS_URS_2023_01/010001000" TargetMode="External" /><Relationship Id="rId38" Type="http://schemas.openxmlformats.org/officeDocument/2006/relationships/hyperlink" Target="https://podminky.urs.cz/item/CS_URS_2023_01/011002000" TargetMode="External" /><Relationship Id="rId39" Type="http://schemas.openxmlformats.org/officeDocument/2006/relationships/hyperlink" Target="https://podminky.urs.cz/item/CS_URS_2023_01/030001000" TargetMode="External" /><Relationship Id="rId40" Type="http://schemas.openxmlformats.org/officeDocument/2006/relationships/hyperlink" Target="https://podminky.urs.cz/item/CS_URS_2023_01/032803000" TargetMode="External" /><Relationship Id="rId41" Type="http://schemas.openxmlformats.org/officeDocument/2006/relationships/hyperlink" Target="https://podminky.urs.cz/item/CS_URS_2023_01/033002000" TargetMode="External" /><Relationship Id="rId42" Type="http://schemas.openxmlformats.org/officeDocument/2006/relationships/hyperlink" Target="https://podminky.urs.cz/item/CS_URS_2023_01/035103001" TargetMode="External" /><Relationship Id="rId43" Type="http://schemas.openxmlformats.org/officeDocument/2006/relationships/hyperlink" Target="https://podminky.urs.cz/item/CS_URS_2023_01/039002000" TargetMode="External" /><Relationship Id="rId44" Type="http://schemas.openxmlformats.org/officeDocument/2006/relationships/hyperlink" Target="https://podminky.urs.cz/item/CS_URS_2023_01/043203003" TargetMode="External" /><Relationship Id="rId45" Type="http://schemas.openxmlformats.org/officeDocument/2006/relationships/hyperlink" Target="https://podminky.urs.cz/item/CS_URS_2023_01/049103000" TargetMode="External" /><Relationship Id="rId46" Type="http://schemas.openxmlformats.org/officeDocument/2006/relationships/hyperlink" Target="https://podminky.urs.cz/item/CS_URS_2023_01/072002000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04_2023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Opěrná zeď komunikace II/343 Rváčov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Rváčov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31. 3. 2023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69</v>
      </c>
      <c r="BT54" s="110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1" t="s">
        <v>73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'04_2023 - Opěrná zeď komu...'!J28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74</v>
      </c>
      <c r="AR55" s="118"/>
      <c r="AS55" s="119">
        <v>0</v>
      </c>
      <c r="AT55" s="120">
        <f>ROUND(SUM(AV55:AW55),2)</f>
        <v>0</v>
      </c>
      <c r="AU55" s="121">
        <f>'04_2023 - Opěrná zeď komu...'!P87</f>
        <v>0</v>
      </c>
      <c r="AV55" s="120">
        <f>'04_2023 - Opěrná zeď komu...'!J31</f>
        <v>0</v>
      </c>
      <c r="AW55" s="120">
        <f>'04_2023 - Opěrná zeď komu...'!J32</f>
        <v>0</v>
      </c>
      <c r="AX55" s="120">
        <f>'04_2023 - Opěrná zeď komu...'!J33</f>
        <v>0</v>
      </c>
      <c r="AY55" s="120">
        <f>'04_2023 - Opěrná zeď komu...'!J34</f>
        <v>0</v>
      </c>
      <c r="AZ55" s="120">
        <f>'04_2023 - Opěrná zeď komu...'!F31</f>
        <v>0</v>
      </c>
      <c r="BA55" s="120">
        <f>'04_2023 - Opěrná zeď komu...'!F32</f>
        <v>0</v>
      </c>
      <c r="BB55" s="120">
        <f>'04_2023 - Opěrná zeď komu...'!F33</f>
        <v>0</v>
      </c>
      <c r="BC55" s="120">
        <f>'04_2023 - Opěrná zeď komu...'!F34</f>
        <v>0</v>
      </c>
      <c r="BD55" s="122">
        <f>'04_2023 - Opěrná zeď komu...'!F35</f>
        <v>0</v>
      </c>
      <c r="BE55" s="7"/>
      <c r="BT55" s="123" t="s">
        <v>75</v>
      </c>
      <c r="BU55" s="123" t="s">
        <v>76</v>
      </c>
      <c r="BV55" s="123" t="s">
        <v>71</v>
      </c>
      <c r="BW55" s="123" t="s">
        <v>5</v>
      </c>
      <c r="BX55" s="123" t="s">
        <v>72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e0fyETUJfl64SOQe/0dMI3U1mq5RNxxCFAZS88q4aVd2j5p52bzomyrqznI4Q9k6YtDsst9crSTU7IZmUg7L5w==" hashValue="5rNGtbw0UazIbsqyfNjsaQoB+5hMiWC/AeDWnaomYlLSj4M1xL0oM3/PvaDVt/ppNfCjx6j5+WPnxW5NaaC7B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4_2023 - Opěrná zeď kom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77</v>
      </c>
    </row>
    <row r="4" s="1" customFormat="1" ht="24.96" customHeight="1">
      <c r="B4" s="21"/>
      <c r="D4" s="126" t="s">
        <v>78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31. 3. 2023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28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28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33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28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34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3"/>
      <c r="B25" s="134"/>
      <c r="C25" s="133"/>
      <c r="D25" s="133"/>
      <c r="E25" s="135" t="s">
        <v>35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36</v>
      </c>
      <c r="E28" s="39"/>
      <c r="F28" s="39"/>
      <c r="G28" s="39"/>
      <c r="H28" s="39"/>
      <c r="I28" s="39"/>
      <c r="J28" s="139">
        <f>ROUND(J87,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38</v>
      </c>
      <c r="G30" s="39"/>
      <c r="H30" s="39"/>
      <c r="I30" s="140" t="s">
        <v>37</v>
      </c>
      <c r="J30" s="140" t="s">
        <v>39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40</v>
      </c>
      <c r="E31" s="128" t="s">
        <v>41</v>
      </c>
      <c r="F31" s="142">
        <f>ROUND((SUM(BE87:BE322)),  2)</f>
        <v>0</v>
      </c>
      <c r="G31" s="39"/>
      <c r="H31" s="39"/>
      <c r="I31" s="143">
        <v>0.20999999999999999</v>
      </c>
      <c r="J31" s="142">
        <f>ROUND(((SUM(BE87:BE322))*I31),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42</v>
      </c>
      <c r="F32" s="142">
        <f>ROUND((SUM(BF87:BF322)),  2)</f>
        <v>0</v>
      </c>
      <c r="G32" s="39"/>
      <c r="H32" s="39"/>
      <c r="I32" s="143">
        <v>0.14999999999999999</v>
      </c>
      <c r="J32" s="142">
        <f>ROUND(((SUM(BF87:BF322))*I32),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43</v>
      </c>
      <c r="F33" s="142">
        <f>ROUND((SUM(BG87:BG322)),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44</v>
      </c>
      <c r="F34" s="142">
        <f>ROUND((SUM(BH87:BH322)),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45</v>
      </c>
      <c r="F35" s="142">
        <f>ROUND((SUM(BI87:BI322)),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46</v>
      </c>
      <c r="E37" s="146"/>
      <c r="F37" s="146"/>
      <c r="G37" s="147" t="s">
        <v>47</v>
      </c>
      <c r="H37" s="148" t="s">
        <v>48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79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Opěrná zeď komunikace II/343 Rváčov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Rváčov</v>
      </c>
      <c r="G48" s="41"/>
      <c r="H48" s="41"/>
      <c r="I48" s="33" t="s">
        <v>23</v>
      </c>
      <c r="J48" s="73" t="str">
        <f>IF(J10="","",J10)</f>
        <v>31. 3. 2023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31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33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80</v>
      </c>
      <c r="D53" s="156"/>
      <c r="E53" s="156"/>
      <c r="F53" s="156"/>
      <c r="G53" s="156"/>
      <c r="H53" s="156"/>
      <c r="I53" s="156"/>
      <c r="J53" s="157" t="s">
        <v>81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68</v>
      </c>
      <c r="D55" s="41"/>
      <c r="E55" s="41"/>
      <c r="F55" s="41"/>
      <c r="G55" s="41"/>
      <c r="H55" s="41"/>
      <c r="I55" s="41"/>
      <c r="J55" s="103">
        <f>J87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82</v>
      </c>
    </row>
    <row r="56" s="9" customFormat="1" ht="24.96" customHeight="1">
      <c r="A56" s="9"/>
      <c r="B56" s="159"/>
      <c r="C56" s="160"/>
      <c r="D56" s="161" t="s">
        <v>83</v>
      </c>
      <c r="E56" s="162"/>
      <c r="F56" s="162"/>
      <c r="G56" s="162"/>
      <c r="H56" s="162"/>
      <c r="I56" s="162"/>
      <c r="J56" s="163">
        <f>J88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84</v>
      </c>
      <c r="E57" s="168"/>
      <c r="F57" s="168"/>
      <c r="G57" s="168"/>
      <c r="H57" s="168"/>
      <c r="I57" s="168"/>
      <c r="J57" s="169">
        <f>J89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85</v>
      </c>
      <c r="E58" s="168"/>
      <c r="F58" s="168"/>
      <c r="G58" s="168"/>
      <c r="H58" s="168"/>
      <c r="I58" s="168"/>
      <c r="J58" s="169">
        <f>J131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86</v>
      </c>
      <c r="E59" s="168"/>
      <c r="F59" s="168"/>
      <c r="G59" s="168"/>
      <c r="H59" s="168"/>
      <c r="I59" s="168"/>
      <c r="J59" s="169">
        <f>J137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87</v>
      </c>
      <c r="E60" s="168"/>
      <c r="F60" s="168"/>
      <c r="G60" s="168"/>
      <c r="H60" s="168"/>
      <c r="I60" s="168"/>
      <c r="J60" s="169">
        <f>J194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88</v>
      </c>
      <c r="E61" s="168"/>
      <c r="F61" s="168"/>
      <c r="G61" s="168"/>
      <c r="H61" s="168"/>
      <c r="I61" s="168"/>
      <c r="J61" s="169">
        <f>J195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89</v>
      </c>
      <c r="E62" s="168"/>
      <c r="F62" s="168"/>
      <c r="G62" s="168"/>
      <c r="H62" s="168"/>
      <c r="I62" s="168"/>
      <c r="J62" s="169">
        <f>J199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90</v>
      </c>
      <c r="E63" s="168"/>
      <c r="F63" s="168"/>
      <c r="G63" s="168"/>
      <c r="H63" s="168"/>
      <c r="I63" s="168"/>
      <c r="J63" s="169">
        <f>J222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91</v>
      </c>
      <c r="E64" s="168"/>
      <c r="F64" s="168"/>
      <c r="G64" s="168"/>
      <c r="H64" s="168"/>
      <c r="I64" s="168"/>
      <c r="J64" s="169">
        <f>J271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9"/>
      <c r="C65" s="160"/>
      <c r="D65" s="161" t="s">
        <v>92</v>
      </c>
      <c r="E65" s="162"/>
      <c r="F65" s="162"/>
      <c r="G65" s="162"/>
      <c r="H65" s="162"/>
      <c r="I65" s="162"/>
      <c r="J65" s="163">
        <f>J282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5"/>
      <c r="C66" s="166"/>
      <c r="D66" s="167" t="s">
        <v>93</v>
      </c>
      <c r="E66" s="168"/>
      <c r="F66" s="168"/>
      <c r="G66" s="168"/>
      <c r="H66" s="168"/>
      <c r="I66" s="168"/>
      <c r="J66" s="169">
        <f>J283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94</v>
      </c>
      <c r="E67" s="168"/>
      <c r="F67" s="168"/>
      <c r="G67" s="168"/>
      <c r="H67" s="168"/>
      <c r="I67" s="168"/>
      <c r="J67" s="169">
        <f>J292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95</v>
      </c>
      <c r="E68" s="168"/>
      <c r="F68" s="168"/>
      <c r="G68" s="168"/>
      <c r="H68" s="168"/>
      <c r="I68" s="168"/>
      <c r="J68" s="169">
        <f>J312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5"/>
      <c r="C69" s="166"/>
      <c r="D69" s="167" t="s">
        <v>96</v>
      </c>
      <c r="E69" s="168"/>
      <c r="F69" s="168"/>
      <c r="G69" s="168"/>
      <c r="H69" s="168"/>
      <c r="I69" s="168"/>
      <c r="J69" s="169">
        <f>J319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97</v>
      </c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E7</f>
        <v>Opěrná zeď komunikace II/343 Rváčov</v>
      </c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F10</f>
        <v>Rváčov</v>
      </c>
      <c r="G81" s="41"/>
      <c r="H81" s="41"/>
      <c r="I81" s="33" t="s">
        <v>23</v>
      </c>
      <c r="J81" s="73" t="str">
        <f>IF(J10="","",J10)</f>
        <v>31. 3. 2023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E13</f>
        <v xml:space="preserve"> </v>
      </c>
      <c r="G83" s="41"/>
      <c r="H83" s="41"/>
      <c r="I83" s="33" t="s">
        <v>31</v>
      </c>
      <c r="J83" s="37" t="str">
        <f>E19</f>
        <v xml:space="preserve"> </v>
      </c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IF(E16="","",E16)</f>
        <v>Vyplň údaj</v>
      </c>
      <c r="G84" s="41"/>
      <c r="H84" s="41"/>
      <c r="I84" s="33" t="s">
        <v>33</v>
      </c>
      <c r="J84" s="37" t="str">
        <f>E22</f>
        <v xml:space="preserve"> </v>
      </c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1"/>
      <c r="B86" s="172"/>
      <c r="C86" s="173" t="s">
        <v>98</v>
      </c>
      <c r="D86" s="174" t="s">
        <v>55</v>
      </c>
      <c r="E86" s="174" t="s">
        <v>51</v>
      </c>
      <c r="F86" s="174" t="s">
        <v>52</v>
      </c>
      <c r="G86" s="174" t="s">
        <v>99</v>
      </c>
      <c r="H86" s="174" t="s">
        <v>100</v>
      </c>
      <c r="I86" s="174" t="s">
        <v>101</v>
      </c>
      <c r="J86" s="174" t="s">
        <v>81</v>
      </c>
      <c r="K86" s="175" t="s">
        <v>102</v>
      </c>
      <c r="L86" s="176"/>
      <c r="M86" s="93" t="s">
        <v>19</v>
      </c>
      <c r="N86" s="94" t="s">
        <v>40</v>
      </c>
      <c r="O86" s="94" t="s">
        <v>103</v>
      </c>
      <c r="P86" s="94" t="s">
        <v>104</v>
      </c>
      <c r="Q86" s="94" t="s">
        <v>105</v>
      </c>
      <c r="R86" s="94" t="s">
        <v>106</v>
      </c>
      <c r="S86" s="94" t="s">
        <v>107</v>
      </c>
      <c r="T86" s="95" t="s">
        <v>108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9"/>
      <c r="B87" s="40"/>
      <c r="C87" s="100" t="s">
        <v>109</v>
      </c>
      <c r="D87" s="41"/>
      <c r="E87" s="41"/>
      <c r="F87" s="41"/>
      <c r="G87" s="41"/>
      <c r="H87" s="41"/>
      <c r="I87" s="41"/>
      <c r="J87" s="177">
        <f>BK87</f>
        <v>0</v>
      </c>
      <c r="K87" s="41"/>
      <c r="L87" s="45"/>
      <c r="M87" s="96"/>
      <c r="N87" s="178"/>
      <c r="O87" s="97"/>
      <c r="P87" s="179">
        <f>P88+P282</f>
        <v>0</v>
      </c>
      <c r="Q87" s="97"/>
      <c r="R87" s="179">
        <f>R88+R282</f>
        <v>178.39597585999997</v>
      </c>
      <c r="S87" s="97"/>
      <c r="T87" s="180">
        <f>T88+T282</f>
        <v>17.275000000000002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82</v>
      </c>
      <c r="BK87" s="181">
        <f>BK88+BK282</f>
        <v>0</v>
      </c>
    </row>
    <row r="88" s="12" customFormat="1" ht="25.92" customHeight="1">
      <c r="A88" s="12"/>
      <c r="B88" s="182"/>
      <c r="C88" s="183"/>
      <c r="D88" s="184" t="s">
        <v>69</v>
      </c>
      <c r="E88" s="185" t="s">
        <v>110</v>
      </c>
      <c r="F88" s="185" t="s">
        <v>111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P89+P131+P137+P194+P195+P199+P222+P271</f>
        <v>0</v>
      </c>
      <c r="Q88" s="190"/>
      <c r="R88" s="191">
        <f>R89+R131+R137+R194+R195+R199+R222+R271</f>
        <v>178.39597585999997</v>
      </c>
      <c r="S88" s="190"/>
      <c r="T88" s="192">
        <f>T89+T131+T137+T194+T195+T199+T222+T271</f>
        <v>17.275000000000002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3" t="s">
        <v>75</v>
      </c>
      <c r="AT88" s="194" t="s">
        <v>69</v>
      </c>
      <c r="AU88" s="194" t="s">
        <v>70</v>
      </c>
      <c r="AY88" s="193" t="s">
        <v>112</v>
      </c>
      <c r="BK88" s="195">
        <f>BK89+BK131+BK137+BK194+BK195+BK199+BK222+BK271</f>
        <v>0</v>
      </c>
    </row>
    <row r="89" s="12" customFormat="1" ht="22.8" customHeight="1">
      <c r="A89" s="12"/>
      <c r="B89" s="182"/>
      <c r="C89" s="183"/>
      <c r="D89" s="184" t="s">
        <v>69</v>
      </c>
      <c r="E89" s="196" t="s">
        <v>75</v>
      </c>
      <c r="F89" s="196" t="s">
        <v>113</v>
      </c>
      <c r="G89" s="183"/>
      <c r="H89" s="183"/>
      <c r="I89" s="186"/>
      <c r="J89" s="197">
        <f>BK89</f>
        <v>0</v>
      </c>
      <c r="K89" s="183"/>
      <c r="L89" s="188"/>
      <c r="M89" s="189"/>
      <c r="N89" s="190"/>
      <c r="O89" s="190"/>
      <c r="P89" s="191">
        <f>SUM(P90:P130)</f>
        <v>0</v>
      </c>
      <c r="Q89" s="190"/>
      <c r="R89" s="191">
        <f>SUM(R90:R130)</f>
        <v>25.5518</v>
      </c>
      <c r="S89" s="190"/>
      <c r="T89" s="192">
        <f>SUM(T90:T130)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75</v>
      </c>
      <c r="AT89" s="194" t="s">
        <v>69</v>
      </c>
      <c r="AU89" s="194" t="s">
        <v>75</v>
      </c>
      <c r="AY89" s="193" t="s">
        <v>112</v>
      </c>
      <c r="BK89" s="195">
        <f>SUM(BK90:BK130)</f>
        <v>0</v>
      </c>
    </row>
    <row r="90" s="2" customFormat="1" ht="16.5" customHeight="1">
      <c r="A90" s="39"/>
      <c r="B90" s="40"/>
      <c r="C90" s="198" t="s">
        <v>114</v>
      </c>
      <c r="D90" s="198" t="s">
        <v>115</v>
      </c>
      <c r="E90" s="199" t="s">
        <v>116</v>
      </c>
      <c r="F90" s="200" t="s">
        <v>117</v>
      </c>
      <c r="G90" s="201" t="s">
        <v>118</v>
      </c>
      <c r="H90" s="202">
        <v>45</v>
      </c>
      <c r="I90" s="203"/>
      <c r="J90" s="204">
        <f>ROUND(I90*H90,2)</f>
        <v>0</v>
      </c>
      <c r="K90" s="200" t="s">
        <v>119</v>
      </c>
      <c r="L90" s="45"/>
      <c r="M90" s="205" t="s">
        <v>19</v>
      </c>
      <c r="N90" s="206" t="s">
        <v>41</v>
      </c>
      <c r="O90" s="85"/>
      <c r="P90" s="207">
        <f>O90*H90</f>
        <v>0</v>
      </c>
      <c r="Q90" s="207">
        <v>0.01004</v>
      </c>
      <c r="R90" s="207">
        <f>Q90*H90</f>
        <v>0.45180000000000003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120</v>
      </c>
      <c r="AT90" s="209" t="s">
        <v>115</v>
      </c>
      <c r="AU90" s="209" t="s">
        <v>77</v>
      </c>
      <c r="AY90" s="18" t="s">
        <v>112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75</v>
      </c>
      <c r="BK90" s="210">
        <f>ROUND(I90*H90,2)</f>
        <v>0</v>
      </c>
      <c r="BL90" s="18" t="s">
        <v>120</v>
      </c>
      <c r="BM90" s="209" t="s">
        <v>121</v>
      </c>
    </row>
    <row r="91" s="2" customFormat="1">
      <c r="A91" s="39"/>
      <c r="B91" s="40"/>
      <c r="C91" s="41"/>
      <c r="D91" s="211" t="s">
        <v>122</v>
      </c>
      <c r="E91" s="41"/>
      <c r="F91" s="212" t="s">
        <v>123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122</v>
      </c>
      <c r="AU91" s="18" t="s">
        <v>77</v>
      </c>
    </row>
    <row r="92" s="2" customFormat="1">
      <c r="A92" s="39"/>
      <c r="B92" s="40"/>
      <c r="C92" s="41"/>
      <c r="D92" s="216" t="s">
        <v>124</v>
      </c>
      <c r="E92" s="41"/>
      <c r="F92" s="217" t="s">
        <v>125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77</v>
      </c>
    </row>
    <row r="93" s="2" customFormat="1" ht="33" customHeight="1">
      <c r="A93" s="39"/>
      <c r="B93" s="40"/>
      <c r="C93" s="198" t="s">
        <v>126</v>
      </c>
      <c r="D93" s="198" t="s">
        <v>115</v>
      </c>
      <c r="E93" s="199" t="s">
        <v>127</v>
      </c>
      <c r="F93" s="200" t="s">
        <v>128</v>
      </c>
      <c r="G93" s="201" t="s">
        <v>129</v>
      </c>
      <c r="H93" s="202">
        <v>79.608999999999995</v>
      </c>
      <c r="I93" s="203"/>
      <c r="J93" s="204">
        <f>ROUND(I93*H93,2)</f>
        <v>0</v>
      </c>
      <c r="K93" s="200" t="s">
        <v>119</v>
      </c>
      <c r="L93" s="45"/>
      <c r="M93" s="205" t="s">
        <v>19</v>
      </c>
      <c r="N93" s="206" t="s">
        <v>41</v>
      </c>
      <c r="O93" s="85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120</v>
      </c>
      <c r="AT93" s="209" t="s">
        <v>115</v>
      </c>
      <c r="AU93" s="209" t="s">
        <v>77</v>
      </c>
      <c r="AY93" s="18" t="s">
        <v>112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75</v>
      </c>
      <c r="BK93" s="210">
        <f>ROUND(I93*H93,2)</f>
        <v>0</v>
      </c>
      <c r="BL93" s="18" t="s">
        <v>120</v>
      </c>
      <c r="BM93" s="209" t="s">
        <v>130</v>
      </c>
    </row>
    <row r="94" s="2" customFormat="1">
      <c r="A94" s="39"/>
      <c r="B94" s="40"/>
      <c r="C94" s="41"/>
      <c r="D94" s="211" t="s">
        <v>122</v>
      </c>
      <c r="E94" s="41"/>
      <c r="F94" s="212" t="s">
        <v>131</v>
      </c>
      <c r="G94" s="41"/>
      <c r="H94" s="41"/>
      <c r="I94" s="213"/>
      <c r="J94" s="41"/>
      <c r="K94" s="41"/>
      <c r="L94" s="45"/>
      <c r="M94" s="214"/>
      <c r="N94" s="21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122</v>
      </c>
      <c r="AU94" s="18" t="s">
        <v>77</v>
      </c>
    </row>
    <row r="95" s="2" customFormat="1">
      <c r="A95" s="39"/>
      <c r="B95" s="40"/>
      <c r="C95" s="41"/>
      <c r="D95" s="216" t="s">
        <v>124</v>
      </c>
      <c r="E95" s="41"/>
      <c r="F95" s="217" t="s">
        <v>132</v>
      </c>
      <c r="G95" s="41"/>
      <c r="H95" s="41"/>
      <c r="I95" s="213"/>
      <c r="J95" s="41"/>
      <c r="K95" s="41"/>
      <c r="L95" s="45"/>
      <c r="M95" s="214"/>
      <c r="N95" s="21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77</v>
      </c>
    </row>
    <row r="96" s="13" customFormat="1">
      <c r="A96" s="13"/>
      <c r="B96" s="218"/>
      <c r="C96" s="219"/>
      <c r="D96" s="211" t="s">
        <v>133</v>
      </c>
      <c r="E96" s="220" t="s">
        <v>19</v>
      </c>
      <c r="F96" s="221" t="s">
        <v>134</v>
      </c>
      <c r="G96" s="219"/>
      <c r="H96" s="222">
        <v>79.608999999999995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133</v>
      </c>
      <c r="AU96" s="228" t="s">
        <v>77</v>
      </c>
      <c r="AV96" s="13" t="s">
        <v>77</v>
      </c>
      <c r="AW96" s="13" t="s">
        <v>32</v>
      </c>
      <c r="AX96" s="13" t="s">
        <v>70</v>
      </c>
      <c r="AY96" s="228" t="s">
        <v>112</v>
      </c>
    </row>
    <row r="97" s="14" customFormat="1">
      <c r="A97" s="14"/>
      <c r="B97" s="229"/>
      <c r="C97" s="230"/>
      <c r="D97" s="211" t="s">
        <v>133</v>
      </c>
      <c r="E97" s="231" t="s">
        <v>19</v>
      </c>
      <c r="F97" s="232" t="s">
        <v>135</v>
      </c>
      <c r="G97" s="230"/>
      <c r="H97" s="233">
        <v>79.608999999999995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77</v>
      </c>
      <c r="AV97" s="14" t="s">
        <v>120</v>
      </c>
      <c r="AW97" s="14" t="s">
        <v>32</v>
      </c>
      <c r="AX97" s="14" t="s">
        <v>75</v>
      </c>
      <c r="AY97" s="239" t="s">
        <v>112</v>
      </c>
    </row>
    <row r="98" s="2" customFormat="1" ht="33" customHeight="1">
      <c r="A98" s="39"/>
      <c r="B98" s="40"/>
      <c r="C98" s="198" t="s">
        <v>136</v>
      </c>
      <c r="D98" s="198" t="s">
        <v>115</v>
      </c>
      <c r="E98" s="199" t="s">
        <v>137</v>
      </c>
      <c r="F98" s="200" t="s">
        <v>138</v>
      </c>
      <c r="G98" s="201" t="s">
        <v>129</v>
      </c>
      <c r="H98" s="202">
        <v>0.76800000000000002</v>
      </c>
      <c r="I98" s="203"/>
      <c r="J98" s="204">
        <f>ROUND(I98*H98,2)</f>
        <v>0</v>
      </c>
      <c r="K98" s="200" t="s">
        <v>119</v>
      </c>
      <c r="L98" s="45"/>
      <c r="M98" s="205" t="s">
        <v>19</v>
      </c>
      <c r="N98" s="206" t="s">
        <v>41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120</v>
      </c>
      <c r="AT98" s="209" t="s">
        <v>115</v>
      </c>
      <c r="AU98" s="209" t="s">
        <v>77</v>
      </c>
      <c r="AY98" s="18" t="s">
        <v>112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75</v>
      </c>
      <c r="BK98" s="210">
        <f>ROUND(I98*H98,2)</f>
        <v>0</v>
      </c>
      <c r="BL98" s="18" t="s">
        <v>120</v>
      </c>
      <c r="BM98" s="209" t="s">
        <v>139</v>
      </c>
    </row>
    <row r="99" s="2" customFormat="1">
      <c r="A99" s="39"/>
      <c r="B99" s="40"/>
      <c r="C99" s="41"/>
      <c r="D99" s="211" t="s">
        <v>122</v>
      </c>
      <c r="E99" s="41"/>
      <c r="F99" s="212" t="s">
        <v>140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122</v>
      </c>
      <c r="AU99" s="18" t="s">
        <v>77</v>
      </c>
    </row>
    <row r="100" s="2" customFormat="1">
      <c r="A100" s="39"/>
      <c r="B100" s="40"/>
      <c r="C100" s="41"/>
      <c r="D100" s="216" t="s">
        <v>124</v>
      </c>
      <c r="E100" s="41"/>
      <c r="F100" s="217" t="s">
        <v>141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77</v>
      </c>
    </row>
    <row r="101" s="13" customFormat="1">
      <c r="A101" s="13"/>
      <c r="B101" s="218"/>
      <c r="C101" s="219"/>
      <c r="D101" s="211" t="s">
        <v>133</v>
      </c>
      <c r="E101" s="220" t="s">
        <v>19</v>
      </c>
      <c r="F101" s="221" t="s">
        <v>142</v>
      </c>
      <c r="G101" s="219"/>
      <c r="H101" s="222">
        <v>0.76800000000000002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133</v>
      </c>
      <c r="AU101" s="228" t="s">
        <v>77</v>
      </c>
      <c r="AV101" s="13" t="s">
        <v>77</v>
      </c>
      <c r="AW101" s="13" t="s">
        <v>32</v>
      </c>
      <c r="AX101" s="13" t="s">
        <v>75</v>
      </c>
      <c r="AY101" s="228" t="s">
        <v>112</v>
      </c>
    </row>
    <row r="102" s="2" customFormat="1" ht="37.8" customHeight="1">
      <c r="A102" s="39"/>
      <c r="B102" s="40"/>
      <c r="C102" s="198" t="s">
        <v>143</v>
      </c>
      <c r="D102" s="198" t="s">
        <v>115</v>
      </c>
      <c r="E102" s="199" t="s">
        <v>144</v>
      </c>
      <c r="F102" s="200" t="s">
        <v>145</v>
      </c>
      <c r="G102" s="201" t="s">
        <v>129</v>
      </c>
      <c r="H102" s="202">
        <v>80.376999999999995</v>
      </c>
      <c r="I102" s="203"/>
      <c r="J102" s="204">
        <f>ROUND(I102*H102,2)</f>
        <v>0</v>
      </c>
      <c r="K102" s="200" t="s">
        <v>119</v>
      </c>
      <c r="L102" s="45"/>
      <c r="M102" s="205" t="s">
        <v>19</v>
      </c>
      <c r="N102" s="206" t="s">
        <v>41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120</v>
      </c>
      <c r="AT102" s="209" t="s">
        <v>115</v>
      </c>
      <c r="AU102" s="209" t="s">
        <v>77</v>
      </c>
      <c r="AY102" s="18" t="s">
        <v>112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75</v>
      </c>
      <c r="BK102" s="210">
        <f>ROUND(I102*H102,2)</f>
        <v>0</v>
      </c>
      <c r="BL102" s="18" t="s">
        <v>120</v>
      </c>
      <c r="BM102" s="209" t="s">
        <v>146</v>
      </c>
    </row>
    <row r="103" s="2" customFormat="1">
      <c r="A103" s="39"/>
      <c r="B103" s="40"/>
      <c r="C103" s="41"/>
      <c r="D103" s="211" t="s">
        <v>122</v>
      </c>
      <c r="E103" s="41"/>
      <c r="F103" s="212" t="s">
        <v>147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122</v>
      </c>
      <c r="AU103" s="18" t="s">
        <v>77</v>
      </c>
    </row>
    <row r="104" s="2" customFormat="1">
      <c r="A104" s="39"/>
      <c r="B104" s="40"/>
      <c r="C104" s="41"/>
      <c r="D104" s="216" t="s">
        <v>124</v>
      </c>
      <c r="E104" s="41"/>
      <c r="F104" s="217" t="s">
        <v>148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77</v>
      </c>
    </row>
    <row r="105" s="13" customFormat="1">
      <c r="A105" s="13"/>
      <c r="B105" s="218"/>
      <c r="C105" s="219"/>
      <c r="D105" s="211" t="s">
        <v>133</v>
      </c>
      <c r="E105" s="220" t="s">
        <v>19</v>
      </c>
      <c r="F105" s="221" t="s">
        <v>149</v>
      </c>
      <c r="G105" s="219"/>
      <c r="H105" s="222">
        <v>80.376999999999995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133</v>
      </c>
      <c r="AU105" s="228" t="s">
        <v>77</v>
      </c>
      <c r="AV105" s="13" t="s">
        <v>77</v>
      </c>
      <c r="AW105" s="13" t="s">
        <v>32</v>
      </c>
      <c r="AX105" s="13" t="s">
        <v>75</v>
      </c>
      <c r="AY105" s="228" t="s">
        <v>112</v>
      </c>
    </row>
    <row r="106" s="2" customFormat="1" ht="24.15" customHeight="1">
      <c r="A106" s="39"/>
      <c r="B106" s="40"/>
      <c r="C106" s="198" t="s">
        <v>150</v>
      </c>
      <c r="D106" s="198" t="s">
        <v>115</v>
      </c>
      <c r="E106" s="199" t="s">
        <v>151</v>
      </c>
      <c r="F106" s="200" t="s">
        <v>152</v>
      </c>
      <c r="G106" s="201" t="s">
        <v>129</v>
      </c>
      <c r="H106" s="202">
        <v>13.358000000000001</v>
      </c>
      <c r="I106" s="203"/>
      <c r="J106" s="204">
        <f>ROUND(I106*H106,2)</f>
        <v>0</v>
      </c>
      <c r="K106" s="200" t="s">
        <v>119</v>
      </c>
      <c r="L106" s="45"/>
      <c r="M106" s="205" t="s">
        <v>19</v>
      </c>
      <c r="N106" s="206" t="s">
        <v>41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120</v>
      </c>
      <c r="AT106" s="209" t="s">
        <v>115</v>
      </c>
      <c r="AU106" s="209" t="s">
        <v>77</v>
      </c>
      <c r="AY106" s="18" t="s">
        <v>112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75</v>
      </c>
      <c r="BK106" s="210">
        <f>ROUND(I106*H106,2)</f>
        <v>0</v>
      </c>
      <c r="BL106" s="18" t="s">
        <v>120</v>
      </c>
      <c r="BM106" s="209" t="s">
        <v>153</v>
      </c>
    </row>
    <row r="107" s="2" customFormat="1">
      <c r="A107" s="39"/>
      <c r="B107" s="40"/>
      <c r="C107" s="41"/>
      <c r="D107" s="211" t="s">
        <v>122</v>
      </c>
      <c r="E107" s="41"/>
      <c r="F107" s="212" t="s">
        <v>154</v>
      </c>
      <c r="G107" s="41"/>
      <c r="H107" s="41"/>
      <c r="I107" s="213"/>
      <c r="J107" s="41"/>
      <c r="K107" s="41"/>
      <c r="L107" s="45"/>
      <c r="M107" s="214"/>
      <c r="N107" s="21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122</v>
      </c>
      <c r="AU107" s="18" t="s">
        <v>77</v>
      </c>
    </row>
    <row r="108" s="2" customFormat="1">
      <c r="A108" s="39"/>
      <c r="B108" s="40"/>
      <c r="C108" s="41"/>
      <c r="D108" s="216" t="s">
        <v>124</v>
      </c>
      <c r="E108" s="41"/>
      <c r="F108" s="217" t="s">
        <v>155</v>
      </c>
      <c r="G108" s="41"/>
      <c r="H108" s="41"/>
      <c r="I108" s="213"/>
      <c r="J108" s="41"/>
      <c r="K108" s="41"/>
      <c r="L108" s="45"/>
      <c r="M108" s="214"/>
      <c r="N108" s="21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77</v>
      </c>
    </row>
    <row r="109" s="13" customFormat="1">
      <c r="A109" s="13"/>
      <c r="B109" s="218"/>
      <c r="C109" s="219"/>
      <c r="D109" s="211" t="s">
        <v>133</v>
      </c>
      <c r="E109" s="220" t="s">
        <v>19</v>
      </c>
      <c r="F109" s="221" t="s">
        <v>156</v>
      </c>
      <c r="G109" s="219"/>
      <c r="H109" s="222">
        <v>13.358000000000001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133</v>
      </c>
      <c r="AU109" s="228" t="s">
        <v>77</v>
      </c>
      <c r="AV109" s="13" t="s">
        <v>77</v>
      </c>
      <c r="AW109" s="13" t="s">
        <v>32</v>
      </c>
      <c r="AX109" s="13" t="s">
        <v>70</v>
      </c>
      <c r="AY109" s="228" t="s">
        <v>112</v>
      </c>
    </row>
    <row r="110" s="14" customFormat="1">
      <c r="A110" s="14"/>
      <c r="B110" s="229"/>
      <c r="C110" s="230"/>
      <c r="D110" s="211" t="s">
        <v>133</v>
      </c>
      <c r="E110" s="231" t="s">
        <v>19</v>
      </c>
      <c r="F110" s="232" t="s">
        <v>135</v>
      </c>
      <c r="G110" s="230"/>
      <c r="H110" s="233">
        <v>13.358000000000001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133</v>
      </c>
      <c r="AU110" s="239" t="s">
        <v>77</v>
      </c>
      <c r="AV110" s="14" t="s">
        <v>120</v>
      </c>
      <c r="AW110" s="14" t="s">
        <v>32</v>
      </c>
      <c r="AX110" s="14" t="s">
        <v>75</v>
      </c>
      <c r="AY110" s="239" t="s">
        <v>112</v>
      </c>
    </row>
    <row r="111" s="2" customFormat="1" ht="16.5" customHeight="1">
      <c r="A111" s="39"/>
      <c r="B111" s="40"/>
      <c r="C111" s="240" t="s">
        <v>157</v>
      </c>
      <c r="D111" s="240" t="s">
        <v>158</v>
      </c>
      <c r="E111" s="241" t="s">
        <v>159</v>
      </c>
      <c r="F111" s="242" t="s">
        <v>160</v>
      </c>
      <c r="G111" s="243" t="s">
        <v>161</v>
      </c>
      <c r="H111" s="244">
        <v>24.044</v>
      </c>
      <c r="I111" s="245"/>
      <c r="J111" s="246">
        <f>ROUND(I111*H111,2)</f>
        <v>0</v>
      </c>
      <c r="K111" s="242" t="s">
        <v>119</v>
      </c>
      <c r="L111" s="247"/>
      <c r="M111" s="248" t="s">
        <v>19</v>
      </c>
      <c r="N111" s="249" t="s">
        <v>41</v>
      </c>
      <c r="O111" s="85"/>
      <c r="P111" s="207">
        <f>O111*H111</f>
        <v>0</v>
      </c>
      <c r="Q111" s="207">
        <v>1</v>
      </c>
      <c r="R111" s="207">
        <f>Q111*H111</f>
        <v>24.044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162</v>
      </c>
      <c r="AT111" s="209" t="s">
        <v>158</v>
      </c>
      <c r="AU111" s="209" t="s">
        <v>77</v>
      </c>
      <c r="AY111" s="18" t="s">
        <v>112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75</v>
      </c>
      <c r="BK111" s="210">
        <f>ROUND(I111*H111,2)</f>
        <v>0</v>
      </c>
      <c r="BL111" s="18" t="s">
        <v>120</v>
      </c>
      <c r="BM111" s="209" t="s">
        <v>163</v>
      </c>
    </row>
    <row r="112" s="2" customFormat="1">
      <c r="A112" s="39"/>
      <c r="B112" s="40"/>
      <c r="C112" s="41"/>
      <c r="D112" s="211" t="s">
        <v>122</v>
      </c>
      <c r="E112" s="41"/>
      <c r="F112" s="212" t="s">
        <v>160</v>
      </c>
      <c r="G112" s="41"/>
      <c r="H112" s="41"/>
      <c r="I112" s="213"/>
      <c r="J112" s="41"/>
      <c r="K112" s="41"/>
      <c r="L112" s="45"/>
      <c r="M112" s="214"/>
      <c r="N112" s="21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122</v>
      </c>
      <c r="AU112" s="18" t="s">
        <v>77</v>
      </c>
    </row>
    <row r="113" s="13" customFormat="1">
      <c r="A113" s="13"/>
      <c r="B113" s="218"/>
      <c r="C113" s="219"/>
      <c r="D113" s="211" t="s">
        <v>133</v>
      </c>
      <c r="E113" s="220" t="s">
        <v>19</v>
      </c>
      <c r="F113" s="221" t="s">
        <v>164</v>
      </c>
      <c r="G113" s="219"/>
      <c r="H113" s="222">
        <v>24.044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133</v>
      </c>
      <c r="AU113" s="228" t="s">
        <v>77</v>
      </c>
      <c r="AV113" s="13" t="s">
        <v>77</v>
      </c>
      <c r="AW113" s="13" t="s">
        <v>32</v>
      </c>
      <c r="AX113" s="13" t="s">
        <v>75</v>
      </c>
      <c r="AY113" s="228" t="s">
        <v>112</v>
      </c>
    </row>
    <row r="114" s="2" customFormat="1" ht="24.15" customHeight="1">
      <c r="A114" s="39"/>
      <c r="B114" s="40"/>
      <c r="C114" s="198" t="s">
        <v>165</v>
      </c>
      <c r="D114" s="198" t="s">
        <v>115</v>
      </c>
      <c r="E114" s="199" t="s">
        <v>166</v>
      </c>
      <c r="F114" s="200" t="s">
        <v>167</v>
      </c>
      <c r="G114" s="201" t="s">
        <v>161</v>
      </c>
      <c r="H114" s="202">
        <v>144.679</v>
      </c>
      <c r="I114" s="203"/>
      <c r="J114" s="204">
        <f>ROUND(I114*H114,2)</f>
        <v>0</v>
      </c>
      <c r="K114" s="200" t="s">
        <v>119</v>
      </c>
      <c r="L114" s="45"/>
      <c r="M114" s="205" t="s">
        <v>19</v>
      </c>
      <c r="N114" s="206" t="s">
        <v>41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120</v>
      </c>
      <c r="AT114" s="209" t="s">
        <v>115</v>
      </c>
      <c r="AU114" s="209" t="s">
        <v>77</v>
      </c>
      <c r="AY114" s="18" t="s">
        <v>112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75</v>
      </c>
      <c r="BK114" s="210">
        <f>ROUND(I114*H114,2)</f>
        <v>0</v>
      </c>
      <c r="BL114" s="18" t="s">
        <v>120</v>
      </c>
      <c r="BM114" s="209" t="s">
        <v>168</v>
      </c>
    </row>
    <row r="115" s="2" customFormat="1">
      <c r="A115" s="39"/>
      <c r="B115" s="40"/>
      <c r="C115" s="41"/>
      <c r="D115" s="211" t="s">
        <v>122</v>
      </c>
      <c r="E115" s="41"/>
      <c r="F115" s="212" t="s">
        <v>169</v>
      </c>
      <c r="G115" s="41"/>
      <c r="H115" s="41"/>
      <c r="I115" s="213"/>
      <c r="J115" s="41"/>
      <c r="K115" s="41"/>
      <c r="L115" s="45"/>
      <c r="M115" s="214"/>
      <c r="N115" s="21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122</v>
      </c>
      <c r="AU115" s="18" t="s">
        <v>77</v>
      </c>
    </row>
    <row r="116" s="2" customFormat="1">
      <c r="A116" s="39"/>
      <c r="B116" s="40"/>
      <c r="C116" s="41"/>
      <c r="D116" s="216" t="s">
        <v>124</v>
      </c>
      <c r="E116" s="41"/>
      <c r="F116" s="217" t="s">
        <v>170</v>
      </c>
      <c r="G116" s="41"/>
      <c r="H116" s="41"/>
      <c r="I116" s="213"/>
      <c r="J116" s="41"/>
      <c r="K116" s="41"/>
      <c r="L116" s="45"/>
      <c r="M116" s="214"/>
      <c r="N116" s="21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124</v>
      </c>
      <c r="AU116" s="18" t="s">
        <v>77</v>
      </c>
    </row>
    <row r="117" s="13" customFormat="1">
      <c r="A117" s="13"/>
      <c r="B117" s="218"/>
      <c r="C117" s="219"/>
      <c r="D117" s="211" t="s">
        <v>133</v>
      </c>
      <c r="E117" s="220" t="s">
        <v>19</v>
      </c>
      <c r="F117" s="221" t="s">
        <v>171</v>
      </c>
      <c r="G117" s="219"/>
      <c r="H117" s="222">
        <v>144.679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133</v>
      </c>
      <c r="AU117" s="228" t="s">
        <v>77</v>
      </c>
      <c r="AV117" s="13" t="s">
        <v>77</v>
      </c>
      <c r="AW117" s="13" t="s">
        <v>32</v>
      </c>
      <c r="AX117" s="13" t="s">
        <v>75</v>
      </c>
      <c r="AY117" s="228" t="s">
        <v>112</v>
      </c>
    </row>
    <row r="118" s="2" customFormat="1" ht="37.8" customHeight="1">
      <c r="A118" s="39"/>
      <c r="B118" s="40"/>
      <c r="C118" s="198" t="s">
        <v>172</v>
      </c>
      <c r="D118" s="198" t="s">
        <v>115</v>
      </c>
      <c r="E118" s="199" t="s">
        <v>173</v>
      </c>
      <c r="F118" s="200" t="s">
        <v>174</v>
      </c>
      <c r="G118" s="201" t="s">
        <v>129</v>
      </c>
      <c r="H118" s="202">
        <v>13.358000000000001</v>
      </c>
      <c r="I118" s="203"/>
      <c r="J118" s="204">
        <f>ROUND(I118*H118,2)</f>
        <v>0</v>
      </c>
      <c r="K118" s="200" t="s">
        <v>119</v>
      </c>
      <c r="L118" s="45"/>
      <c r="M118" s="205" t="s">
        <v>19</v>
      </c>
      <c r="N118" s="206" t="s">
        <v>41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120</v>
      </c>
      <c r="AT118" s="209" t="s">
        <v>115</v>
      </c>
      <c r="AU118" s="209" t="s">
        <v>77</v>
      </c>
      <c r="AY118" s="18" t="s">
        <v>112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75</v>
      </c>
      <c r="BK118" s="210">
        <f>ROUND(I118*H118,2)</f>
        <v>0</v>
      </c>
      <c r="BL118" s="18" t="s">
        <v>120</v>
      </c>
      <c r="BM118" s="209" t="s">
        <v>175</v>
      </c>
    </row>
    <row r="119" s="2" customFormat="1">
      <c r="A119" s="39"/>
      <c r="B119" s="40"/>
      <c r="C119" s="41"/>
      <c r="D119" s="211" t="s">
        <v>122</v>
      </c>
      <c r="E119" s="41"/>
      <c r="F119" s="212" t="s">
        <v>176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122</v>
      </c>
      <c r="AU119" s="18" t="s">
        <v>77</v>
      </c>
    </row>
    <row r="120" s="2" customFormat="1">
      <c r="A120" s="39"/>
      <c r="B120" s="40"/>
      <c r="C120" s="41"/>
      <c r="D120" s="216" t="s">
        <v>124</v>
      </c>
      <c r="E120" s="41"/>
      <c r="F120" s="217" t="s">
        <v>177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77</v>
      </c>
    </row>
    <row r="121" s="15" customFormat="1">
      <c r="A121" s="15"/>
      <c r="B121" s="250"/>
      <c r="C121" s="251"/>
      <c r="D121" s="211" t="s">
        <v>133</v>
      </c>
      <c r="E121" s="252" t="s">
        <v>19</v>
      </c>
      <c r="F121" s="253" t="s">
        <v>178</v>
      </c>
      <c r="G121" s="251"/>
      <c r="H121" s="252" t="s">
        <v>19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133</v>
      </c>
      <c r="AU121" s="259" t="s">
        <v>77</v>
      </c>
      <c r="AV121" s="15" t="s">
        <v>75</v>
      </c>
      <c r="AW121" s="15" t="s">
        <v>32</v>
      </c>
      <c r="AX121" s="15" t="s">
        <v>70</v>
      </c>
      <c r="AY121" s="259" t="s">
        <v>112</v>
      </c>
    </row>
    <row r="122" s="13" customFormat="1">
      <c r="A122" s="13"/>
      <c r="B122" s="218"/>
      <c r="C122" s="219"/>
      <c r="D122" s="211" t="s">
        <v>133</v>
      </c>
      <c r="E122" s="220" t="s">
        <v>19</v>
      </c>
      <c r="F122" s="221" t="s">
        <v>179</v>
      </c>
      <c r="G122" s="219"/>
      <c r="H122" s="222">
        <v>13.358000000000001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133</v>
      </c>
      <c r="AU122" s="228" t="s">
        <v>77</v>
      </c>
      <c r="AV122" s="13" t="s">
        <v>77</v>
      </c>
      <c r="AW122" s="13" t="s">
        <v>32</v>
      </c>
      <c r="AX122" s="13" t="s">
        <v>75</v>
      </c>
      <c r="AY122" s="228" t="s">
        <v>112</v>
      </c>
    </row>
    <row r="123" s="2" customFormat="1" ht="24.15" customHeight="1">
      <c r="A123" s="39"/>
      <c r="B123" s="40"/>
      <c r="C123" s="198" t="s">
        <v>180</v>
      </c>
      <c r="D123" s="198" t="s">
        <v>115</v>
      </c>
      <c r="E123" s="199" t="s">
        <v>181</v>
      </c>
      <c r="F123" s="200" t="s">
        <v>182</v>
      </c>
      <c r="G123" s="201" t="s">
        <v>129</v>
      </c>
      <c r="H123" s="202">
        <v>0.52800000000000002</v>
      </c>
      <c r="I123" s="203"/>
      <c r="J123" s="204">
        <f>ROUND(I123*H123,2)</f>
        <v>0</v>
      </c>
      <c r="K123" s="200" t="s">
        <v>119</v>
      </c>
      <c r="L123" s="45"/>
      <c r="M123" s="205" t="s">
        <v>19</v>
      </c>
      <c r="N123" s="206" t="s">
        <v>41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120</v>
      </c>
      <c r="AT123" s="209" t="s">
        <v>115</v>
      </c>
      <c r="AU123" s="209" t="s">
        <v>77</v>
      </c>
      <c r="AY123" s="18" t="s">
        <v>112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75</v>
      </c>
      <c r="BK123" s="210">
        <f>ROUND(I123*H123,2)</f>
        <v>0</v>
      </c>
      <c r="BL123" s="18" t="s">
        <v>120</v>
      </c>
      <c r="BM123" s="209" t="s">
        <v>183</v>
      </c>
    </row>
    <row r="124" s="2" customFormat="1">
      <c r="A124" s="39"/>
      <c r="B124" s="40"/>
      <c r="C124" s="41"/>
      <c r="D124" s="211" t="s">
        <v>122</v>
      </c>
      <c r="E124" s="41"/>
      <c r="F124" s="212" t="s">
        <v>184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77</v>
      </c>
    </row>
    <row r="125" s="2" customFormat="1">
      <c r="A125" s="39"/>
      <c r="B125" s="40"/>
      <c r="C125" s="41"/>
      <c r="D125" s="216" t="s">
        <v>124</v>
      </c>
      <c r="E125" s="41"/>
      <c r="F125" s="217" t="s">
        <v>185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77</v>
      </c>
    </row>
    <row r="126" s="15" customFormat="1">
      <c r="A126" s="15"/>
      <c r="B126" s="250"/>
      <c r="C126" s="251"/>
      <c r="D126" s="211" t="s">
        <v>133</v>
      </c>
      <c r="E126" s="252" t="s">
        <v>19</v>
      </c>
      <c r="F126" s="253" t="s">
        <v>186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133</v>
      </c>
      <c r="AU126" s="259" t="s">
        <v>77</v>
      </c>
      <c r="AV126" s="15" t="s">
        <v>75</v>
      </c>
      <c r="AW126" s="15" t="s">
        <v>32</v>
      </c>
      <c r="AX126" s="15" t="s">
        <v>70</v>
      </c>
      <c r="AY126" s="259" t="s">
        <v>112</v>
      </c>
    </row>
    <row r="127" s="13" customFormat="1">
      <c r="A127" s="13"/>
      <c r="B127" s="218"/>
      <c r="C127" s="219"/>
      <c r="D127" s="211" t="s">
        <v>133</v>
      </c>
      <c r="E127" s="220" t="s">
        <v>19</v>
      </c>
      <c r="F127" s="221" t="s">
        <v>187</v>
      </c>
      <c r="G127" s="219"/>
      <c r="H127" s="222">
        <v>0.52800000000000002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133</v>
      </c>
      <c r="AU127" s="228" t="s">
        <v>77</v>
      </c>
      <c r="AV127" s="13" t="s">
        <v>77</v>
      </c>
      <c r="AW127" s="13" t="s">
        <v>32</v>
      </c>
      <c r="AX127" s="13" t="s">
        <v>75</v>
      </c>
      <c r="AY127" s="228" t="s">
        <v>112</v>
      </c>
    </row>
    <row r="128" s="2" customFormat="1" ht="16.5" customHeight="1">
      <c r="A128" s="39"/>
      <c r="B128" s="40"/>
      <c r="C128" s="240" t="s">
        <v>188</v>
      </c>
      <c r="D128" s="240" t="s">
        <v>158</v>
      </c>
      <c r="E128" s="241" t="s">
        <v>189</v>
      </c>
      <c r="F128" s="242" t="s">
        <v>190</v>
      </c>
      <c r="G128" s="243" t="s">
        <v>161</v>
      </c>
      <c r="H128" s="244">
        <v>1.0560000000000001</v>
      </c>
      <c r="I128" s="245"/>
      <c r="J128" s="246">
        <f>ROUND(I128*H128,2)</f>
        <v>0</v>
      </c>
      <c r="K128" s="242" t="s">
        <v>119</v>
      </c>
      <c r="L128" s="247"/>
      <c r="M128" s="248" t="s">
        <v>19</v>
      </c>
      <c r="N128" s="249" t="s">
        <v>41</v>
      </c>
      <c r="O128" s="85"/>
      <c r="P128" s="207">
        <f>O128*H128</f>
        <v>0</v>
      </c>
      <c r="Q128" s="207">
        <v>1</v>
      </c>
      <c r="R128" s="207">
        <f>Q128*H128</f>
        <v>1.0560000000000001</v>
      </c>
      <c r="S128" s="207">
        <v>0</v>
      </c>
      <c r="T128" s="20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162</v>
      </c>
      <c r="AT128" s="209" t="s">
        <v>158</v>
      </c>
      <c r="AU128" s="209" t="s">
        <v>77</v>
      </c>
      <c r="AY128" s="18" t="s">
        <v>112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75</v>
      </c>
      <c r="BK128" s="210">
        <f>ROUND(I128*H128,2)</f>
        <v>0</v>
      </c>
      <c r="BL128" s="18" t="s">
        <v>120</v>
      </c>
      <c r="BM128" s="209" t="s">
        <v>191</v>
      </c>
    </row>
    <row r="129" s="2" customFormat="1">
      <c r="A129" s="39"/>
      <c r="B129" s="40"/>
      <c r="C129" s="41"/>
      <c r="D129" s="211" t="s">
        <v>122</v>
      </c>
      <c r="E129" s="41"/>
      <c r="F129" s="212" t="s">
        <v>190</v>
      </c>
      <c r="G129" s="41"/>
      <c r="H129" s="41"/>
      <c r="I129" s="213"/>
      <c r="J129" s="41"/>
      <c r="K129" s="41"/>
      <c r="L129" s="45"/>
      <c r="M129" s="214"/>
      <c r="N129" s="21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122</v>
      </c>
      <c r="AU129" s="18" t="s">
        <v>77</v>
      </c>
    </row>
    <row r="130" s="13" customFormat="1">
      <c r="A130" s="13"/>
      <c r="B130" s="218"/>
      <c r="C130" s="219"/>
      <c r="D130" s="211" t="s">
        <v>133</v>
      </c>
      <c r="E130" s="219"/>
      <c r="F130" s="221" t="s">
        <v>192</v>
      </c>
      <c r="G130" s="219"/>
      <c r="H130" s="222">
        <v>1.0560000000000001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8" t="s">
        <v>133</v>
      </c>
      <c r="AU130" s="228" t="s">
        <v>77</v>
      </c>
      <c r="AV130" s="13" t="s">
        <v>77</v>
      </c>
      <c r="AW130" s="13" t="s">
        <v>4</v>
      </c>
      <c r="AX130" s="13" t="s">
        <v>75</v>
      </c>
      <c r="AY130" s="228" t="s">
        <v>112</v>
      </c>
    </row>
    <row r="131" s="12" customFormat="1" ht="22.8" customHeight="1">
      <c r="A131" s="12"/>
      <c r="B131" s="182"/>
      <c r="C131" s="183"/>
      <c r="D131" s="184" t="s">
        <v>69</v>
      </c>
      <c r="E131" s="196" t="s">
        <v>77</v>
      </c>
      <c r="F131" s="196" t="s">
        <v>193</v>
      </c>
      <c r="G131" s="183"/>
      <c r="H131" s="183"/>
      <c r="I131" s="186"/>
      <c r="J131" s="197">
        <f>BK131</f>
        <v>0</v>
      </c>
      <c r="K131" s="183"/>
      <c r="L131" s="188"/>
      <c r="M131" s="189"/>
      <c r="N131" s="190"/>
      <c r="O131" s="190"/>
      <c r="P131" s="191">
        <f>SUM(P132:P136)</f>
        <v>0</v>
      </c>
      <c r="Q131" s="190"/>
      <c r="R131" s="191">
        <f>SUM(R132:R136)</f>
        <v>102.60669243999999</v>
      </c>
      <c r="S131" s="190"/>
      <c r="T131" s="19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3" t="s">
        <v>75</v>
      </c>
      <c r="AT131" s="194" t="s">
        <v>69</v>
      </c>
      <c r="AU131" s="194" t="s">
        <v>75</v>
      </c>
      <c r="AY131" s="193" t="s">
        <v>112</v>
      </c>
      <c r="BK131" s="195">
        <f>SUM(BK132:BK136)</f>
        <v>0</v>
      </c>
    </row>
    <row r="132" s="2" customFormat="1" ht="24.15" customHeight="1">
      <c r="A132" s="39"/>
      <c r="B132" s="40"/>
      <c r="C132" s="198" t="s">
        <v>194</v>
      </c>
      <c r="D132" s="198" t="s">
        <v>115</v>
      </c>
      <c r="E132" s="199" t="s">
        <v>195</v>
      </c>
      <c r="F132" s="200" t="s">
        <v>196</v>
      </c>
      <c r="G132" s="201" t="s">
        <v>129</v>
      </c>
      <c r="H132" s="202">
        <v>41.012</v>
      </c>
      <c r="I132" s="203"/>
      <c r="J132" s="204">
        <f>ROUND(I132*H132,2)</f>
        <v>0</v>
      </c>
      <c r="K132" s="200" t="s">
        <v>119</v>
      </c>
      <c r="L132" s="45"/>
      <c r="M132" s="205" t="s">
        <v>19</v>
      </c>
      <c r="N132" s="206" t="s">
        <v>41</v>
      </c>
      <c r="O132" s="85"/>
      <c r="P132" s="207">
        <f>O132*H132</f>
        <v>0</v>
      </c>
      <c r="Q132" s="207">
        <v>2.5018699999999998</v>
      </c>
      <c r="R132" s="207">
        <f>Q132*H132</f>
        <v>102.60669243999999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120</v>
      </c>
      <c r="AT132" s="209" t="s">
        <v>115</v>
      </c>
      <c r="AU132" s="209" t="s">
        <v>77</v>
      </c>
      <c r="AY132" s="18" t="s">
        <v>112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75</v>
      </c>
      <c r="BK132" s="210">
        <f>ROUND(I132*H132,2)</f>
        <v>0</v>
      </c>
      <c r="BL132" s="18" t="s">
        <v>120</v>
      </c>
      <c r="BM132" s="209" t="s">
        <v>197</v>
      </c>
    </row>
    <row r="133" s="2" customFormat="1">
      <c r="A133" s="39"/>
      <c r="B133" s="40"/>
      <c r="C133" s="41"/>
      <c r="D133" s="211" t="s">
        <v>122</v>
      </c>
      <c r="E133" s="41"/>
      <c r="F133" s="212" t="s">
        <v>198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122</v>
      </c>
      <c r="AU133" s="18" t="s">
        <v>77</v>
      </c>
    </row>
    <row r="134" s="2" customFormat="1">
      <c r="A134" s="39"/>
      <c r="B134" s="40"/>
      <c r="C134" s="41"/>
      <c r="D134" s="216" t="s">
        <v>124</v>
      </c>
      <c r="E134" s="41"/>
      <c r="F134" s="217" t="s">
        <v>199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124</v>
      </c>
      <c r="AU134" s="18" t="s">
        <v>77</v>
      </c>
    </row>
    <row r="135" s="15" customFormat="1">
      <c r="A135" s="15"/>
      <c r="B135" s="250"/>
      <c r="C135" s="251"/>
      <c r="D135" s="211" t="s">
        <v>133</v>
      </c>
      <c r="E135" s="252" t="s">
        <v>19</v>
      </c>
      <c r="F135" s="253" t="s">
        <v>200</v>
      </c>
      <c r="G135" s="251"/>
      <c r="H135" s="252" t="s">
        <v>19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133</v>
      </c>
      <c r="AU135" s="259" t="s">
        <v>77</v>
      </c>
      <c r="AV135" s="15" t="s">
        <v>75</v>
      </c>
      <c r="AW135" s="15" t="s">
        <v>32</v>
      </c>
      <c r="AX135" s="15" t="s">
        <v>70</v>
      </c>
      <c r="AY135" s="259" t="s">
        <v>112</v>
      </c>
    </row>
    <row r="136" s="13" customFormat="1">
      <c r="A136" s="13"/>
      <c r="B136" s="218"/>
      <c r="C136" s="219"/>
      <c r="D136" s="211" t="s">
        <v>133</v>
      </c>
      <c r="E136" s="220" t="s">
        <v>19</v>
      </c>
      <c r="F136" s="221" t="s">
        <v>201</v>
      </c>
      <c r="G136" s="219"/>
      <c r="H136" s="222">
        <v>41.012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133</v>
      </c>
      <c r="AU136" s="228" t="s">
        <v>77</v>
      </c>
      <c r="AV136" s="13" t="s">
        <v>77</v>
      </c>
      <c r="AW136" s="13" t="s">
        <v>32</v>
      </c>
      <c r="AX136" s="13" t="s">
        <v>75</v>
      </c>
      <c r="AY136" s="228" t="s">
        <v>112</v>
      </c>
    </row>
    <row r="137" s="12" customFormat="1" ht="22.8" customHeight="1">
      <c r="A137" s="12"/>
      <c r="B137" s="182"/>
      <c r="C137" s="183"/>
      <c r="D137" s="184" t="s">
        <v>69</v>
      </c>
      <c r="E137" s="196" t="s">
        <v>202</v>
      </c>
      <c r="F137" s="196" t="s">
        <v>203</v>
      </c>
      <c r="G137" s="183"/>
      <c r="H137" s="183"/>
      <c r="I137" s="186"/>
      <c r="J137" s="197">
        <f>BK137</f>
        <v>0</v>
      </c>
      <c r="K137" s="183"/>
      <c r="L137" s="188"/>
      <c r="M137" s="189"/>
      <c r="N137" s="190"/>
      <c r="O137" s="190"/>
      <c r="P137" s="191">
        <f>SUM(P138:P193)</f>
        <v>0</v>
      </c>
      <c r="Q137" s="190"/>
      <c r="R137" s="191">
        <f>SUM(R138:R193)</f>
        <v>34.925723420000011</v>
      </c>
      <c r="S137" s="190"/>
      <c r="T137" s="192">
        <f>SUM(T138:T193)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3" t="s">
        <v>75</v>
      </c>
      <c r="AT137" s="194" t="s">
        <v>69</v>
      </c>
      <c r="AU137" s="194" t="s">
        <v>75</v>
      </c>
      <c r="AY137" s="193" t="s">
        <v>112</v>
      </c>
      <c r="BK137" s="195">
        <f>SUM(BK138:BK193)</f>
        <v>0</v>
      </c>
    </row>
    <row r="138" s="2" customFormat="1" ht="16.5" customHeight="1">
      <c r="A138" s="39"/>
      <c r="B138" s="40"/>
      <c r="C138" s="198" t="s">
        <v>204</v>
      </c>
      <c r="D138" s="198" t="s">
        <v>115</v>
      </c>
      <c r="E138" s="199" t="s">
        <v>205</v>
      </c>
      <c r="F138" s="200" t="s">
        <v>206</v>
      </c>
      <c r="G138" s="201" t="s">
        <v>129</v>
      </c>
      <c r="H138" s="202">
        <v>3.3929999999999998</v>
      </c>
      <c r="I138" s="203"/>
      <c r="J138" s="204">
        <f>ROUND(I138*H138,2)</f>
        <v>0</v>
      </c>
      <c r="K138" s="200" t="s">
        <v>119</v>
      </c>
      <c r="L138" s="45"/>
      <c r="M138" s="205" t="s">
        <v>19</v>
      </c>
      <c r="N138" s="206" t="s">
        <v>41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120</v>
      </c>
      <c r="AT138" s="209" t="s">
        <v>115</v>
      </c>
      <c r="AU138" s="209" t="s">
        <v>77</v>
      </c>
      <c r="AY138" s="18" t="s">
        <v>112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75</v>
      </c>
      <c r="BK138" s="210">
        <f>ROUND(I138*H138,2)</f>
        <v>0</v>
      </c>
      <c r="BL138" s="18" t="s">
        <v>120</v>
      </c>
      <c r="BM138" s="209" t="s">
        <v>207</v>
      </c>
    </row>
    <row r="139" s="2" customFormat="1">
      <c r="A139" s="39"/>
      <c r="B139" s="40"/>
      <c r="C139" s="41"/>
      <c r="D139" s="211" t="s">
        <v>122</v>
      </c>
      <c r="E139" s="41"/>
      <c r="F139" s="212" t="s">
        <v>208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122</v>
      </c>
      <c r="AU139" s="18" t="s">
        <v>77</v>
      </c>
    </row>
    <row r="140" s="2" customFormat="1">
      <c r="A140" s="39"/>
      <c r="B140" s="40"/>
      <c r="C140" s="41"/>
      <c r="D140" s="216" t="s">
        <v>124</v>
      </c>
      <c r="E140" s="41"/>
      <c r="F140" s="217" t="s">
        <v>209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77</v>
      </c>
    </row>
    <row r="141" s="13" customFormat="1">
      <c r="A141" s="13"/>
      <c r="B141" s="218"/>
      <c r="C141" s="219"/>
      <c r="D141" s="211" t="s">
        <v>133</v>
      </c>
      <c r="E141" s="220" t="s">
        <v>19</v>
      </c>
      <c r="F141" s="221" t="s">
        <v>210</v>
      </c>
      <c r="G141" s="219"/>
      <c r="H141" s="222">
        <v>3.3929999999999998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133</v>
      </c>
      <c r="AU141" s="228" t="s">
        <v>77</v>
      </c>
      <c r="AV141" s="13" t="s">
        <v>77</v>
      </c>
      <c r="AW141" s="13" t="s">
        <v>32</v>
      </c>
      <c r="AX141" s="13" t="s">
        <v>75</v>
      </c>
      <c r="AY141" s="228" t="s">
        <v>112</v>
      </c>
    </row>
    <row r="142" s="2" customFormat="1" ht="24.15" customHeight="1">
      <c r="A142" s="39"/>
      <c r="B142" s="40"/>
      <c r="C142" s="198" t="s">
        <v>211</v>
      </c>
      <c r="D142" s="198" t="s">
        <v>115</v>
      </c>
      <c r="E142" s="199" t="s">
        <v>212</v>
      </c>
      <c r="F142" s="200" t="s">
        <v>213</v>
      </c>
      <c r="G142" s="201" t="s">
        <v>214</v>
      </c>
      <c r="H142" s="202">
        <v>34.799999999999997</v>
      </c>
      <c r="I142" s="203"/>
      <c r="J142" s="204">
        <f>ROUND(I142*H142,2)</f>
        <v>0</v>
      </c>
      <c r="K142" s="200" t="s">
        <v>119</v>
      </c>
      <c r="L142" s="45"/>
      <c r="M142" s="205" t="s">
        <v>19</v>
      </c>
      <c r="N142" s="206" t="s">
        <v>41</v>
      </c>
      <c r="O142" s="85"/>
      <c r="P142" s="207">
        <f>O142*H142</f>
        <v>0</v>
      </c>
      <c r="Q142" s="207">
        <v>0.025190000000000001</v>
      </c>
      <c r="R142" s="207">
        <f>Q142*H142</f>
        <v>0.87661199999999995</v>
      </c>
      <c r="S142" s="207">
        <v>0</v>
      </c>
      <c r="T142" s="2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9" t="s">
        <v>120</v>
      </c>
      <c r="AT142" s="209" t="s">
        <v>115</v>
      </c>
      <c r="AU142" s="209" t="s">
        <v>77</v>
      </c>
      <c r="AY142" s="18" t="s">
        <v>112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8" t="s">
        <v>75</v>
      </c>
      <c r="BK142" s="210">
        <f>ROUND(I142*H142,2)</f>
        <v>0</v>
      </c>
      <c r="BL142" s="18" t="s">
        <v>120</v>
      </c>
      <c r="BM142" s="209" t="s">
        <v>215</v>
      </c>
    </row>
    <row r="143" s="2" customFormat="1">
      <c r="A143" s="39"/>
      <c r="B143" s="40"/>
      <c r="C143" s="41"/>
      <c r="D143" s="211" t="s">
        <v>122</v>
      </c>
      <c r="E143" s="41"/>
      <c r="F143" s="212" t="s">
        <v>216</v>
      </c>
      <c r="G143" s="41"/>
      <c r="H143" s="41"/>
      <c r="I143" s="213"/>
      <c r="J143" s="41"/>
      <c r="K143" s="41"/>
      <c r="L143" s="45"/>
      <c r="M143" s="214"/>
      <c r="N143" s="21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122</v>
      </c>
      <c r="AU143" s="18" t="s">
        <v>77</v>
      </c>
    </row>
    <row r="144" s="2" customFormat="1">
      <c r="A144" s="39"/>
      <c r="B144" s="40"/>
      <c r="C144" s="41"/>
      <c r="D144" s="216" t="s">
        <v>124</v>
      </c>
      <c r="E144" s="41"/>
      <c r="F144" s="217" t="s">
        <v>217</v>
      </c>
      <c r="G144" s="41"/>
      <c r="H144" s="41"/>
      <c r="I144" s="213"/>
      <c r="J144" s="41"/>
      <c r="K144" s="41"/>
      <c r="L144" s="45"/>
      <c r="M144" s="214"/>
      <c r="N144" s="21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124</v>
      </c>
      <c r="AU144" s="18" t="s">
        <v>77</v>
      </c>
    </row>
    <row r="145" s="13" customFormat="1">
      <c r="A145" s="13"/>
      <c r="B145" s="218"/>
      <c r="C145" s="219"/>
      <c r="D145" s="211" t="s">
        <v>133</v>
      </c>
      <c r="E145" s="220" t="s">
        <v>19</v>
      </c>
      <c r="F145" s="221" t="s">
        <v>218</v>
      </c>
      <c r="G145" s="219"/>
      <c r="H145" s="222">
        <v>34.799999999999997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133</v>
      </c>
      <c r="AU145" s="228" t="s">
        <v>77</v>
      </c>
      <c r="AV145" s="13" t="s">
        <v>77</v>
      </c>
      <c r="AW145" s="13" t="s">
        <v>32</v>
      </c>
      <c r="AX145" s="13" t="s">
        <v>75</v>
      </c>
      <c r="AY145" s="228" t="s">
        <v>112</v>
      </c>
    </row>
    <row r="146" s="2" customFormat="1" ht="24.15" customHeight="1">
      <c r="A146" s="39"/>
      <c r="B146" s="40"/>
      <c r="C146" s="198" t="s">
        <v>219</v>
      </c>
      <c r="D146" s="198" t="s">
        <v>115</v>
      </c>
      <c r="E146" s="199" t="s">
        <v>220</v>
      </c>
      <c r="F146" s="200" t="s">
        <v>221</v>
      </c>
      <c r="G146" s="201" t="s">
        <v>214</v>
      </c>
      <c r="H146" s="202">
        <v>34.799999999999997</v>
      </c>
      <c r="I146" s="203"/>
      <c r="J146" s="204">
        <f>ROUND(I146*H146,2)</f>
        <v>0</v>
      </c>
      <c r="K146" s="200" t="s">
        <v>119</v>
      </c>
      <c r="L146" s="45"/>
      <c r="M146" s="205" t="s">
        <v>19</v>
      </c>
      <c r="N146" s="206" t="s">
        <v>41</v>
      </c>
      <c r="O146" s="85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120</v>
      </c>
      <c r="AT146" s="209" t="s">
        <v>115</v>
      </c>
      <c r="AU146" s="209" t="s">
        <v>77</v>
      </c>
      <c r="AY146" s="18" t="s">
        <v>112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75</v>
      </c>
      <c r="BK146" s="210">
        <f>ROUND(I146*H146,2)</f>
        <v>0</v>
      </c>
      <c r="BL146" s="18" t="s">
        <v>120</v>
      </c>
      <c r="BM146" s="209" t="s">
        <v>222</v>
      </c>
    </row>
    <row r="147" s="2" customFormat="1">
      <c r="A147" s="39"/>
      <c r="B147" s="40"/>
      <c r="C147" s="41"/>
      <c r="D147" s="211" t="s">
        <v>122</v>
      </c>
      <c r="E147" s="41"/>
      <c r="F147" s="212" t="s">
        <v>223</v>
      </c>
      <c r="G147" s="41"/>
      <c r="H147" s="41"/>
      <c r="I147" s="213"/>
      <c r="J147" s="41"/>
      <c r="K147" s="41"/>
      <c r="L147" s="45"/>
      <c r="M147" s="214"/>
      <c r="N147" s="21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122</v>
      </c>
      <c r="AU147" s="18" t="s">
        <v>77</v>
      </c>
    </row>
    <row r="148" s="2" customFormat="1">
      <c r="A148" s="39"/>
      <c r="B148" s="40"/>
      <c r="C148" s="41"/>
      <c r="D148" s="216" t="s">
        <v>124</v>
      </c>
      <c r="E148" s="41"/>
      <c r="F148" s="217" t="s">
        <v>224</v>
      </c>
      <c r="G148" s="41"/>
      <c r="H148" s="41"/>
      <c r="I148" s="213"/>
      <c r="J148" s="41"/>
      <c r="K148" s="41"/>
      <c r="L148" s="45"/>
      <c r="M148" s="214"/>
      <c r="N148" s="21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124</v>
      </c>
      <c r="AU148" s="18" t="s">
        <v>77</v>
      </c>
    </row>
    <row r="149" s="13" customFormat="1">
      <c r="A149" s="13"/>
      <c r="B149" s="218"/>
      <c r="C149" s="219"/>
      <c r="D149" s="211" t="s">
        <v>133</v>
      </c>
      <c r="E149" s="220" t="s">
        <v>19</v>
      </c>
      <c r="F149" s="221" t="s">
        <v>218</v>
      </c>
      <c r="G149" s="219"/>
      <c r="H149" s="222">
        <v>34.799999999999997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133</v>
      </c>
      <c r="AU149" s="228" t="s">
        <v>77</v>
      </c>
      <c r="AV149" s="13" t="s">
        <v>77</v>
      </c>
      <c r="AW149" s="13" t="s">
        <v>32</v>
      </c>
      <c r="AX149" s="13" t="s">
        <v>75</v>
      </c>
      <c r="AY149" s="228" t="s">
        <v>112</v>
      </c>
    </row>
    <row r="150" s="2" customFormat="1" ht="24.15" customHeight="1">
      <c r="A150" s="39"/>
      <c r="B150" s="40"/>
      <c r="C150" s="198" t="s">
        <v>225</v>
      </c>
      <c r="D150" s="198" t="s">
        <v>115</v>
      </c>
      <c r="E150" s="199" t="s">
        <v>226</v>
      </c>
      <c r="F150" s="200" t="s">
        <v>227</v>
      </c>
      <c r="G150" s="201" t="s">
        <v>161</v>
      </c>
      <c r="H150" s="202">
        <v>0.37</v>
      </c>
      <c r="I150" s="203"/>
      <c r="J150" s="204">
        <f>ROUND(I150*H150,2)</f>
        <v>0</v>
      </c>
      <c r="K150" s="200" t="s">
        <v>119</v>
      </c>
      <c r="L150" s="45"/>
      <c r="M150" s="205" t="s">
        <v>19</v>
      </c>
      <c r="N150" s="206" t="s">
        <v>41</v>
      </c>
      <c r="O150" s="85"/>
      <c r="P150" s="207">
        <f>O150*H150</f>
        <v>0</v>
      </c>
      <c r="Q150" s="207">
        <v>1.04741</v>
      </c>
      <c r="R150" s="207">
        <f>Q150*H150</f>
        <v>0.38754169999999999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120</v>
      </c>
      <c r="AT150" s="209" t="s">
        <v>115</v>
      </c>
      <c r="AU150" s="209" t="s">
        <v>77</v>
      </c>
      <c r="AY150" s="18" t="s">
        <v>112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75</v>
      </c>
      <c r="BK150" s="210">
        <f>ROUND(I150*H150,2)</f>
        <v>0</v>
      </c>
      <c r="BL150" s="18" t="s">
        <v>120</v>
      </c>
      <c r="BM150" s="209" t="s">
        <v>228</v>
      </c>
    </row>
    <row r="151" s="2" customFormat="1">
      <c r="A151" s="39"/>
      <c r="B151" s="40"/>
      <c r="C151" s="41"/>
      <c r="D151" s="211" t="s">
        <v>122</v>
      </c>
      <c r="E151" s="41"/>
      <c r="F151" s="212" t="s">
        <v>229</v>
      </c>
      <c r="G151" s="41"/>
      <c r="H151" s="41"/>
      <c r="I151" s="213"/>
      <c r="J151" s="41"/>
      <c r="K151" s="41"/>
      <c r="L151" s="45"/>
      <c r="M151" s="214"/>
      <c r="N151" s="21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122</v>
      </c>
      <c r="AU151" s="18" t="s">
        <v>77</v>
      </c>
    </row>
    <row r="152" s="2" customFormat="1">
      <c r="A152" s="39"/>
      <c r="B152" s="40"/>
      <c r="C152" s="41"/>
      <c r="D152" s="216" t="s">
        <v>124</v>
      </c>
      <c r="E152" s="41"/>
      <c r="F152" s="217" t="s">
        <v>230</v>
      </c>
      <c r="G152" s="41"/>
      <c r="H152" s="41"/>
      <c r="I152" s="213"/>
      <c r="J152" s="41"/>
      <c r="K152" s="41"/>
      <c r="L152" s="45"/>
      <c r="M152" s="214"/>
      <c r="N152" s="21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124</v>
      </c>
      <c r="AU152" s="18" t="s">
        <v>77</v>
      </c>
    </row>
    <row r="153" s="15" customFormat="1">
      <c r="A153" s="15"/>
      <c r="B153" s="250"/>
      <c r="C153" s="251"/>
      <c r="D153" s="211" t="s">
        <v>133</v>
      </c>
      <c r="E153" s="252" t="s">
        <v>19</v>
      </c>
      <c r="F153" s="253" t="s">
        <v>231</v>
      </c>
      <c r="G153" s="251"/>
      <c r="H153" s="252" t="s">
        <v>19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133</v>
      </c>
      <c r="AU153" s="259" t="s">
        <v>77</v>
      </c>
      <c r="AV153" s="15" t="s">
        <v>75</v>
      </c>
      <c r="AW153" s="15" t="s">
        <v>32</v>
      </c>
      <c r="AX153" s="15" t="s">
        <v>70</v>
      </c>
      <c r="AY153" s="259" t="s">
        <v>112</v>
      </c>
    </row>
    <row r="154" s="15" customFormat="1">
      <c r="A154" s="15"/>
      <c r="B154" s="250"/>
      <c r="C154" s="251"/>
      <c r="D154" s="211" t="s">
        <v>133</v>
      </c>
      <c r="E154" s="252" t="s">
        <v>19</v>
      </c>
      <c r="F154" s="253" t="s">
        <v>232</v>
      </c>
      <c r="G154" s="251"/>
      <c r="H154" s="252" t="s">
        <v>19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133</v>
      </c>
      <c r="AU154" s="259" t="s">
        <v>77</v>
      </c>
      <c r="AV154" s="15" t="s">
        <v>75</v>
      </c>
      <c r="AW154" s="15" t="s">
        <v>32</v>
      </c>
      <c r="AX154" s="15" t="s">
        <v>70</v>
      </c>
      <c r="AY154" s="259" t="s">
        <v>112</v>
      </c>
    </row>
    <row r="155" s="13" customFormat="1">
      <c r="A155" s="13"/>
      <c r="B155" s="218"/>
      <c r="C155" s="219"/>
      <c r="D155" s="211" t="s">
        <v>133</v>
      </c>
      <c r="E155" s="220" t="s">
        <v>19</v>
      </c>
      <c r="F155" s="221" t="s">
        <v>233</v>
      </c>
      <c r="G155" s="219"/>
      <c r="H155" s="222">
        <v>0.20100000000000001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133</v>
      </c>
      <c r="AU155" s="228" t="s">
        <v>77</v>
      </c>
      <c r="AV155" s="13" t="s">
        <v>77</v>
      </c>
      <c r="AW155" s="13" t="s">
        <v>32</v>
      </c>
      <c r="AX155" s="13" t="s">
        <v>70</v>
      </c>
      <c r="AY155" s="228" t="s">
        <v>112</v>
      </c>
    </row>
    <row r="156" s="15" customFormat="1">
      <c r="A156" s="15"/>
      <c r="B156" s="250"/>
      <c r="C156" s="251"/>
      <c r="D156" s="211" t="s">
        <v>133</v>
      </c>
      <c r="E156" s="252" t="s">
        <v>19</v>
      </c>
      <c r="F156" s="253" t="s">
        <v>234</v>
      </c>
      <c r="G156" s="251"/>
      <c r="H156" s="252" t="s">
        <v>19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133</v>
      </c>
      <c r="AU156" s="259" t="s">
        <v>77</v>
      </c>
      <c r="AV156" s="15" t="s">
        <v>75</v>
      </c>
      <c r="AW156" s="15" t="s">
        <v>32</v>
      </c>
      <c r="AX156" s="15" t="s">
        <v>70</v>
      </c>
      <c r="AY156" s="259" t="s">
        <v>112</v>
      </c>
    </row>
    <row r="157" s="13" customFormat="1">
      <c r="A157" s="13"/>
      <c r="B157" s="218"/>
      <c r="C157" s="219"/>
      <c r="D157" s="211" t="s">
        <v>133</v>
      </c>
      <c r="E157" s="220" t="s">
        <v>19</v>
      </c>
      <c r="F157" s="221" t="s">
        <v>235</v>
      </c>
      <c r="G157" s="219"/>
      <c r="H157" s="222">
        <v>0.16900000000000001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133</v>
      </c>
      <c r="AU157" s="228" t="s">
        <v>77</v>
      </c>
      <c r="AV157" s="13" t="s">
        <v>77</v>
      </c>
      <c r="AW157" s="13" t="s">
        <v>32</v>
      </c>
      <c r="AX157" s="13" t="s">
        <v>70</v>
      </c>
      <c r="AY157" s="228" t="s">
        <v>112</v>
      </c>
    </row>
    <row r="158" s="14" customFormat="1">
      <c r="A158" s="14"/>
      <c r="B158" s="229"/>
      <c r="C158" s="230"/>
      <c r="D158" s="211" t="s">
        <v>133</v>
      </c>
      <c r="E158" s="231" t="s">
        <v>19</v>
      </c>
      <c r="F158" s="232" t="s">
        <v>135</v>
      </c>
      <c r="G158" s="230"/>
      <c r="H158" s="233">
        <v>0.37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133</v>
      </c>
      <c r="AU158" s="239" t="s">
        <v>77</v>
      </c>
      <c r="AV158" s="14" t="s">
        <v>120</v>
      </c>
      <c r="AW158" s="14" t="s">
        <v>32</v>
      </c>
      <c r="AX158" s="14" t="s">
        <v>75</v>
      </c>
      <c r="AY158" s="239" t="s">
        <v>112</v>
      </c>
    </row>
    <row r="159" s="2" customFormat="1" ht="24.15" customHeight="1">
      <c r="A159" s="39"/>
      <c r="B159" s="40"/>
      <c r="C159" s="198" t="s">
        <v>236</v>
      </c>
      <c r="D159" s="198" t="s">
        <v>115</v>
      </c>
      <c r="E159" s="199" t="s">
        <v>237</v>
      </c>
      <c r="F159" s="200" t="s">
        <v>238</v>
      </c>
      <c r="G159" s="201" t="s">
        <v>129</v>
      </c>
      <c r="H159" s="202">
        <v>8.157</v>
      </c>
      <c r="I159" s="203"/>
      <c r="J159" s="204">
        <f>ROUND(I159*H159,2)</f>
        <v>0</v>
      </c>
      <c r="K159" s="200" t="s">
        <v>119</v>
      </c>
      <c r="L159" s="45"/>
      <c r="M159" s="205" t="s">
        <v>19</v>
      </c>
      <c r="N159" s="206" t="s">
        <v>41</v>
      </c>
      <c r="O159" s="85"/>
      <c r="P159" s="207">
        <f>O159*H159</f>
        <v>0</v>
      </c>
      <c r="Q159" s="207">
        <v>3.85724</v>
      </c>
      <c r="R159" s="207">
        <f>Q159*H159</f>
        <v>31.463506680000002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120</v>
      </c>
      <c r="AT159" s="209" t="s">
        <v>115</v>
      </c>
      <c r="AU159" s="209" t="s">
        <v>77</v>
      </c>
      <c r="AY159" s="18" t="s">
        <v>112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75</v>
      </c>
      <c r="BK159" s="210">
        <f>ROUND(I159*H159,2)</f>
        <v>0</v>
      </c>
      <c r="BL159" s="18" t="s">
        <v>120</v>
      </c>
      <c r="BM159" s="209" t="s">
        <v>239</v>
      </c>
    </row>
    <row r="160" s="2" customFormat="1">
      <c r="A160" s="39"/>
      <c r="B160" s="40"/>
      <c r="C160" s="41"/>
      <c r="D160" s="211" t="s">
        <v>122</v>
      </c>
      <c r="E160" s="41"/>
      <c r="F160" s="212" t="s">
        <v>240</v>
      </c>
      <c r="G160" s="41"/>
      <c r="H160" s="41"/>
      <c r="I160" s="213"/>
      <c r="J160" s="41"/>
      <c r="K160" s="41"/>
      <c r="L160" s="45"/>
      <c r="M160" s="214"/>
      <c r="N160" s="21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122</v>
      </c>
      <c r="AU160" s="18" t="s">
        <v>77</v>
      </c>
    </row>
    <row r="161" s="2" customFormat="1">
      <c r="A161" s="39"/>
      <c r="B161" s="40"/>
      <c r="C161" s="41"/>
      <c r="D161" s="216" t="s">
        <v>124</v>
      </c>
      <c r="E161" s="41"/>
      <c r="F161" s="217" t="s">
        <v>241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124</v>
      </c>
      <c r="AU161" s="18" t="s">
        <v>77</v>
      </c>
    </row>
    <row r="162" s="13" customFormat="1">
      <c r="A162" s="13"/>
      <c r="B162" s="218"/>
      <c r="C162" s="219"/>
      <c r="D162" s="211" t="s">
        <v>133</v>
      </c>
      <c r="E162" s="220" t="s">
        <v>19</v>
      </c>
      <c r="F162" s="221" t="s">
        <v>242</v>
      </c>
      <c r="G162" s="219"/>
      <c r="H162" s="222">
        <v>8.157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133</v>
      </c>
      <c r="AU162" s="228" t="s">
        <v>77</v>
      </c>
      <c r="AV162" s="13" t="s">
        <v>77</v>
      </c>
      <c r="AW162" s="13" t="s">
        <v>32</v>
      </c>
      <c r="AX162" s="13" t="s">
        <v>75</v>
      </c>
      <c r="AY162" s="228" t="s">
        <v>112</v>
      </c>
    </row>
    <row r="163" s="2" customFormat="1" ht="24.15" customHeight="1">
      <c r="A163" s="39"/>
      <c r="B163" s="40"/>
      <c r="C163" s="198" t="s">
        <v>243</v>
      </c>
      <c r="D163" s="198" t="s">
        <v>115</v>
      </c>
      <c r="E163" s="199" t="s">
        <v>244</v>
      </c>
      <c r="F163" s="200" t="s">
        <v>245</v>
      </c>
      <c r="G163" s="201" t="s">
        <v>129</v>
      </c>
      <c r="H163" s="202">
        <v>9.3300000000000001</v>
      </c>
      <c r="I163" s="203"/>
      <c r="J163" s="204">
        <f>ROUND(I163*H163,2)</f>
        <v>0</v>
      </c>
      <c r="K163" s="200" t="s">
        <v>119</v>
      </c>
      <c r="L163" s="45"/>
      <c r="M163" s="205" t="s">
        <v>19</v>
      </c>
      <c r="N163" s="206" t="s">
        <v>41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120</v>
      </c>
      <c r="AT163" s="209" t="s">
        <v>115</v>
      </c>
      <c r="AU163" s="209" t="s">
        <v>77</v>
      </c>
      <c r="AY163" s="18" t="s">
        <v>112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75</v>
      </c>
      <c r="BK163" s="210">
        <f>ROUND(I163*H163,2)</f>
        <v>0</v>
      </c>
      <c r="BL163" s="18" t="s">
        <v>120</v>
      </c>
      <c r="BM163" s="209" t="s">
        <v>246</v>
      </c>
    </row>
    <row r="164" s="2" customFormat="1">
      <c r="A164" s="39"/>
      <c r="B164" s="40"/>
      <c r="C164" s="41"/>
      <c r="D164" s="211" t="s">
        <v>122</v>
      </c>
      <c r="E164" s="41"/>
      <c r="F164" s="212" t="s">
        <v>247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122</v>
      </c>
      <c r="AU164" s="18" t="s">
        <v>77</v>
      </c>
    </row>
    <row r="165" s="2" customFormat="1">
      <c r="A165" s="39"/>
      <c r="B165" s="40"/>
      <c r="C165" s="41"/>
      <c r="D165" s="216" t="s">
        <v>124</v>
      </c>
      <c r="E165" s="41"/>
      <c r="F165" s="217" t="s">
        <v>248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124</v>
      </c>
      <c r="AU165" s="18" t="s">
        <v>77</v>
      </c>
    </row>
    <row r="166" s="15" customFormat="1">
      <c r="A166" s="15"/>
      <c r="B166" s="250"/>
      <c r="C166" s="251"/>
      <c r="D166" s="211" t="s">
        <v>133</v>
      </c>
      <c r="E166" s="252" t="s">
        <v>19</v>
      </c>
      <c r="F166" s="253" t="s">
        <v>249</v>
      </c>
      <c r="G166" s="251"/>
      <c r="H166" s="252" t="s">
        <v>19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133</v>
      </c>
      <c r="AU166" s="259" t="s">
        <v>77</v>
      </c>
      <c r="AV166" s="15" t="s">
        <v>75</v>
      </c>
      <c r="AW166" s="15" t="s">
        <v>32</v>
      </c>
      <c r="AX166" s="15" t="s">
        <v>70</v>
      </c>
      <c r="AY166" s="259" t="s">
        <v>112</v>
      </c>
    </row>
    <row r="167" s="13" customFormat="1">
      <c r="A167" s="13"/>
      <c r="B167" s="218"/>
      <c r="C167" s="219"/>
      <c r="D167" s="211" t="s">
        <v>133</v>
      </c>
      <c r="E167" s="220" t="s">
        <v>19</v>
      </c>
      <c r="F167" s="221" t="s">
        <v>250</v>
      </c>
      <c r="G167" s="219"/>
      <c r="H167" s="222">
        <v>9.3300000000000001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8" t="s">
        <v>133</v>
      </c>
      <c r="AU167" s="228" t="s">
        <v>77</v>
      </c>
      <c r="AV167" s="13" t="s">
        <v>77</v>
      </c>
      <c r="AW167" s="13" t="s">
        <v>32</v>
      </c>
      <c r="AX167" s="13" t="s">
        <v>70</v>
      </c>
      <c r="AY167" s="228" t="s">
        <v>112</v>
      </c>
    </row>
    <row r="168" s="14" customFormat="1">
      <c r="A168" s="14"/>
      <c r="B168" s="229"/>
      <c r="C168" s="230"/>
      <c r="D168" s="211" t="s">
        <v>133</v>
      </c>
      <c r="E168" s="231" t="s">
        <v>19</v>
      </c>
      <c r="F168" s="232" t="s">
        <v>135</v>
      </c>
      <c r="G168" s="230"/>
      <c r="H168" s="233">
        <v>9.3300000000000001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133</v>
      </c>
      <c r="AU168" s="239" t="s">
        <v>77</v>
      </c>
      <c r="AV168" s="14" t="s">
        <v>120</v>
      </c>
      <c r="AW168" s="14" t="s">
        <v>32</v>
      </c>
      <c r="AX168" s="14" t="s">
        <v>75</v>
      </c>
      <c r="AY168" s="239" t="s">
        <v>112</v>
      </c>
    </row>
    <row r="169" s="2" customFormat="1" ht="24.15" customHeight="1">
      <c r="A169" s="39"/>
      <c r="B169" s="40"/>
      <c r="C169" s="198" t="s">
        <v>251</v>
      </c>
      <c r="D169" s="198" t="s">
        <v>115</v>
      </c>
      <c r="E169" s="199" t="s">
        <v>252</v>
      </c>
      <c r="F169" s="200" t="s">
        <v>253</v>
      </c>
      <c r="G169" s="201" t="s">
        <v>214</v>
      </c>
      <c r="H169" s="202">
        <v>73.304000000000002</v>
      </c>
      <c r="I169" s="203"/>
      <c r="J169" s="204">
        <f>ROUND(I169*H169,2)</f>
        <v>0</v>
      </c>
      <c r="K169" s="200" t="s">
        <v>119</v>
      </c>
      <c r="L169" s="45"/>
      <c r="M169" s="205" t="s">
        <v>19</v>
      </c>
      <c r="N169" s="206" t="s">
        <v>41</v>
      </c>
      <c r="O169" s="85"/>
      <c r="P169" s="207">
        <f>O169*H169</f>
        <v>0</v>
      </c>
      <c r="Q169" s="207">
        <v>0.0023700000000000001</v>
      </c>
      <c r="R169" s="207">
        <f>Q169*H169</f>
        <v>0.17373048000000002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120</v>
      </c>
      <c r="AT169" s="209" t="s">
        <v>115</v>
      </c>
      <c r="AU169" s="209" t="s">
        <v>77</v>
      </c>
      <c r="AY169" s="18" t="s">
        <v>112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75</v>
      </c>
      <c r="BK169" s="210">
        <f>ROUND(I169*H169,2)</f>
        <v>0</v>
      </c>
      <c r="BL169" s="18" t="s">
        <v>120</v>
      </c>
      <c r="BM169" s="209" t="s">
        <v>254</v>
      </c>
    </row>
    <row r="170" s="2" customFormat="1">
      <c r="A170" s="39"/>
      <c r="B170" s="40"/>
      <c r="C170" s="41"/>
      <c r="D170" s="211" t="s">
        <v>122</v>
      </c>
      <c r="E170" s="41"/>
      <c r="F170" s="212" t="s">
        <v>255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122</v>
      </c>
      <c r="AU170" s="18" t="s">
        <v>77</v>
      </c>
    </row>
    <row r="171" s="2" customFormat="1">
      <c r="A171" s="39"/>
      <c r="B171" s="40"/>
      <c r="C171" s="41"/>
      <c r="D171" s="216" t="s">
        <v>124</v>
      </c>
      <c r="E171" s="41"/>
      <c r="F171" s="217" t="s">
        <v>256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124</v>
      </c>
      <c r="AU171" s="18" t="s">
        <v>77</v>
      </c>
    </row>
    <row r="172" s="13" customFormat="1">
      <c r="A172" s="13"/>
      <c r="B172" s="218"/>
      <c r="C172" s="219"/>
      <c r="D172" s="211" t="s">
        <v>133</v>
      </c>
      <c r="E172" s="220" t="s">
        <v>19</v>
      </c>
      <c r="F172" s="221" t="s">
        <v>257</v>
      </c>
      <c r="G172" s="219"/>
      <c r="H172" s="222">
        <v>29.303999999999998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133</v>
      </c>
      <c r="AU172" s="228" t="s">
        <v>77</v>
      </c>
      <c r="AV172" s="13" t="s">
        <v>77</v>
      </c>
      <c r="AW172" s="13" t="s">
        <v>32</v>
      </c>
      <c r="AX172" s="13" t="s">
        <v>70</v>
      </c>
      <c r="AY172" s="228" t="s">
        <v>112</v>
      </c>
    </row>
    <row r="173" s="13" customFormat="1">
      <c r="A173" s="13"/>
      <c r="B173" s="218"/>
      <c r="C173" s="219"/>
      <c r="D173" s="211" t="s">
        <v>133</v>
      </c>
      <c r="E173" s="220" t="s">
        <v>19</v>
      </c>
      <c r="F173" s="221" t="s">
        <v>258</v>
      </c>
      <c r="G173" s="219"/>
      <c r="H173" s="222">
        <v>23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133</v>
      </c>
      <c r="AU173" s="228" t="s">
        <v>77</v>
      </c>
      <c r="AV173" s="13" t="s">
        <v>77</v>
      </c>
      <c r="AW173" s="13" t="s">
        <v>32</v>
      </c>
      <c r="AX173" s="13" t="s">
        <v>70</v>
      </c>
      <c r="AY173" s="228" t="s">
        <v>112</v>
      </c>
    </row>
    <row r="174" s="13" customFormat="1">
      <c r="A174" s="13"/>
      <c r="B174" s="218"/>
      <c r="C174" s="219"/>
      <c r="D174" s="211" t="s">
        <v>133</v>
      </c>
      <c r="E174" s="220" t="s">
        <v>19</v>
      </c>
      <c r="F174" s="221" t="s">
        <v>259</v>
      </c>
      <c r="G174" s="219"/>
      <c r="H174" s="222">
        <v>10.560000000000001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133</v>
      </c>
      <c r="AU174" s="228" t="s">
        <v>77</v>
      </c>
      <c r="AV174" s="13" t="s">
        <v>77</v>
      </c>
      <c r="AW174" s="13" t="s">
        <v>32</v>
      </c>
      <c r="AX174" s="13" t="s">
        <v>70</v>
      </c>
      <c r="AY174" s="228" t="s">
        <v>112</v>
      </c>
    </row>
    <row r="175" s="13" customFormat="1">
      <c r="A175" s="13"/>
      <c r="B175" s="218"/>
      <c r="C175" s="219"/>
      <c r="D175" s="211" t="s">
        <v>133</v>
      </c>
      <c r="E175" s="220" t="s">
        <v>19</v>
      </c>
      <c r="F175" s="221" t="s">
        <v>260</v>
      </c>
      <c r="G175" s="219"/>
      <c r="H175" s="222">
        <v>10.44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133</v>
      </c>
      <c r="AU175" s="228" t="s">
        <v>77</v>
      </c>
      <c r="AV175" s="13" t="s">
        <v>77</v>
      </c>
      <c r="AW175" s="13" t="s">
        <v>32</v>
      </c>
      <c r="AX175" s="13" t="s">
        <v>70</v>
      </c>
      <c r="AY175" s="228" t="s">
        <v>112</v>
      </c>
    </row>
    <row r="176" s="14" customFormat="1">
      <c r="A176" s="14"/>
      <c r="B176" s="229"/>
      <c r="C176" s="230"/>
      <c r="D176" s="211" t="s">
        <v>133</v>
      </c>
      <c r="E176" s="231" t="s">
        <v>19</v>
      </c>
      <c r="F176" s="232" t="s">
        <v>135</v>
      </c>
      <c r="G176" s="230"/>
      <c r="H176" s="233">
        <v>73.304000000000002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9" t="s">
        <v>133</v>
      </c>
      <c r="AU176" s="239" t="s">
        <v>77</v>
      </c>
      <c r="AV176" s="14" t="s">
        <v>120</v>
      </c>
      <c r="AW176" s="14" t="s">
        <v>32</v>
      </c>
      <c r="AX176" s="14" t="s">
        <v>75</v>
      </c>
      <c r="AY176" s="239" t="s">
        <v>112</v>
      </c>
    </row>
    <row r="177" s="2" customFormat="1" ht="24.15" customHeight="1">
      <c r="A177" s="39"/>
      <c r="B177" s="40"/>
      <c r="C177" s="198" t="s">
        <v>261</v>
      </c>
      <c r="D177" s="198" t="s">
        <v>115</v>
      </c>
      <c r="E177" s="199" t="s">
        <v>262</v>
      </c>
      <c r="F177" s="200" t="s">
        <v>263</v>
      </c>
      <c r="G177" s="201" t="s">
        <v>214</v>
      </c>
      <c r="H177" s="202">
        <v>73.403999999999996</v>
      </c>
      <c r="I177" s="203"/>
      <c r="J177" s="204">
        <f>ROUND(I177*H177,2)</f>
        <v>0</v>
      </c>
      <c r="K177" s="200" t="s">
        <v>119</v>
      </c>
      <c r="L177" s="45"/>
      <c r="M177" s="205" t="s">
        <v>19</v>
      </c>
      <c r="N177" s="206" t="s">
        <v>41</v>
      </c>
      <c r="O177" s="85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9" t="s">
        <v>120</v>
      </c>
      <c r="AT177" s="209" t="s">
        <v>115</v>
      </c>
      <c r="AU177" s="209" t="s">
        <v>77</v>
      </c>
      <c r="AY177" s="18" t="s">
        <v>112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75</v>
      </c>
      <c r="BK177" s="210">
        <f>ROUND(I177*H177,2)</f>
        <v>0</v>
      </c>
      <c r="BL177" s="18" t="s">
        <v>120</v>
      </c>
      <c r="BM177" s="209" t="s">
        <v>264</v>
      </c>
    </row>
    <row r="178" s="2" customFormat="1">
      <c r="A178" s="39"/>
      <c r="B178" s="40"/>
      <c r="C178" s="41"/>
      <c r="D178" s="211" t="s">
        <v>122</v>
      </c>
      <c r="E178" s="41"/>
      <c r="F178" s="212" t="s">
        <v>265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122</v>
      </c>
      <c r="AU178" s="18" t="s">
        <v>77</v>
      </c>
    </row>
    <row r="179" s="2" customFormat="1">
      <c r="A179" s="39"/>
      <c r="B179" s="40"/>
      <c r="C179" s="41"/>
      <c r="D179" s="216" t="s">
        <v>124</v>
      </c>
      <c r="E179" s="41"/>
      <c r="F179" s="217" t="s">
        <v>266</v>
      </c>
      <c r="G179" s="41"/>
      <c r="H179" s="41"/>
      <c r="I179" s="213"/>
      <c r="J179" s="41"/>
      <c r="K179" s="41"/>
      <c r="L179" s="45"/>
      <c r="M179" s="214"/>
      <c r="N179" s="21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124</v>
      </c>
      <c r="AU179" s="18" t="s">
        <v>77</v>
      </c>
    </row>
    <row r="180" s="2" customFormat="1" ht="24.15" customHeight="1">
      <c r="A180" s="39"/>
      <c r="B180" s="40"/>
      <c r="C180" s="198" t="s">
        <v>267</v>
      </c>
      <c r="D180" s="198" t="s">
        <v>115</v>
      </c>
      <c r="E180" s="199" t="s">
        <v>268</v>
      </c>
      <c r="F180" s="200" t="s">
        <v>269</v>
      </c>
      <c r="G180" s="201" t="s">
        <v>161</v>
      </c>
      <c r="H180" s="202">
        <v>0.56699999999999995</v>
      </c>
      <c r="I180" s="203"/>
      <c r="J180" s="204">
        <f>ROUND(I180*H180,2)</f>
        <v>0</v>
      </c>
      <c r="K180" s="200" t="s">
        <v>119</v>
      </c>
      <c r="L180" s="45"/>
      <c r="M180" s="205" t="s">
        <v>19</v>
      </c>
      <c r="N180" s="206" t="s">
        <v>41</v>
      </c>
      <c r="O180" s="85"/>
      <c r="P180" s="207">
        <f>O180*H180</f>
        <v>0</v>
      </c>
      <c r="Q180" s="207">
        <v>1.04359</v>
      </c>
      <c r="R180" s="207">
        <f>Q180*H180</f>
        <v>0.59171552999999999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120</v>
      </c>
      <c r="AT180" s="209" t="s">
        <v>115</v>
      </c>
      <c r="AU180" s="209" t="s">
        <v>77</v>
      </c>
      <c r="AY180" s="18" t="s">
        <v>112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75</v>
      </c>
      <c r="BK180" s="210">
        <f>ROUND(I180*H180,2)</f>
        <v>0</v>
      </c>
      <c r="BL180" s="18" t="s">
        <v>120</v>
      </c>
      <c r="BM180" s="209" t="s">
        <v>270</v>
      </c>
    </row>
    <row r="181" s="2" customFormat="1">
      <c r="A181" s="39"/>
      <c r="B181" s="40"/>
      <c r="C181" s="41"/>
      <c r="D181" s="211" t="s">
        <v>122</v>
      </c>
      <c r="E181" s="41"/>
      <c r="F181" s="212" t="s">
        <v>271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122</v>
      </c>
      <c r="AU181" s="18" t="s">
        <v>77</v>
      </c>
    </row>
    <row r="182" s="2" customFormat="1">
      <c r="A182" s="39"/>
      <c r="B182" s="40"/>
      <c r="C182" s="41"/>
      <c r="D182" s="216" t="s">
        <v>124</v>
      </c>
      <c r="E182" s="41"/>
      <c r="F182" s="217" t="s">
        <v>272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124</v>
      </c>
      <c r="AU182" s="18" t="s">
        <v>77</v>
      </c>
    </row>
    <row r="183" s="15" customFormat="1">
      <c r="A183" s="15"/>
      <c r="B183" s="250"/>
      <c r="C183" s="251"/>
      <c r="D183" s="211" t="s">
        <v>133</v>
      </c>
      <c r="E183" s="252" t="s">
        <v>19</v>
      </c>
      <c r="F183" s="253" t="s">
        <v>200</v>
      </c>
      <c r="G183" s="251"/>
      <c r="H183" s="252" t="s">
        <v>19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9" t="s">
        <v>133</v>
      </c>
      <c r="AU183" s="259" t="s">
        <v>77</v>
      </c>
      <c r="AV183" s="15" t="s">
        <v>75</v>
      </c>
      <c r="AW183" s="15" t="s">
        <v>32</v>
      </c>
      <c r="AX183" s="15" t="s">
        <v>70</v>
      </c>
      <c r="AY183" s="259" t="s">
        <v>112</v>
      </c>
    </row>
    <row r="184" s="15" customFormat="1">
      <c r="A184" s="15"/>
      <c r="B184" s="250"/>
      <c r="C184" s="251"/>
      <c r="D184" s="211" t="s">
        <v>133</v>
      </c>
      <c r="E184" s="252" t="s">
        <v>19</v>
      </c>
      <c r="F184" s="253" t="s">
        <v>234</v>
      </c>
      <c r="G184" s="251"/>
      <c r="H184" s="252" t="s">
        <v>19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9" t="s">
        <v>133</v>
      </c>
      <c r="AU184" s="259" t="s">
        <v>77</v>
      </c>
      <c r="AV184" s="15" t="s">
        <v>75</v>
      </c>
      <c r="AW184" s="15" t="s">
        <v>32</v>
      </c>
      <c r="AX184" s="15" t="s">
        <v>70</v>
      </c>
      <c r="AY184" s="259" t="s">
        <v>112</v>
      </c>
    </row>
    <row r="185" s="13" customFormat="1">
      <c r="A185" s="13"/>
      <c r="B185" s="218"/>
      <c r="C185" s="219"/>
      <c r="D185" s="211" t="s">
        <v>133</v>
      </c>
      <c r="E185" s="220" t="s">
        <v>19</v>
      </c>
      <c r="F185" s="221" t="s">
        <v>273</v>
      </c>
      <c r="G185" s="219"/>
      <c r="H185" s="222">
        <v>0.56699999999999995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8" t="s">
        <v>133</v>
      </c>
      <c r="AU185" s="228" t="s">
        <v>77</v>
      </c>
      <c r="AV185" s="13" t="s">
        <v>77</v>
      </c>
      <c r="AW185" s="13" t="s">
        <v>32</v>
      </c>
      <c r="AX185" s="13" t="s">
        <v>70</v>
      </c>
      <c r="AY185" s="228" t="s">
        <v>112</v>
      </c>
    </row>
    <row r="186" s="14" customFormat="1">
      <c r="A186" s="14"/>
      <c r="B186" s="229"/>
      <c r="C186" s="230"/>
      <c r="D186" s="211" t="s">
        <v>133</v>
      </c>
      <c r="E186" s="231" t="s">
        <v>19</v>
      </c>
      <c r="F186" s="232" t="s">
        <v>135</v>
      </c>
      <c r="G186" s="230"/>
      <c r="H186" s="233">
        <v>0.56699999999999995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9" t="s">
        <v>133</v>
      </c>
      <c r="AU186" s="239" t="s">
        <v>77</v>
      </c>
      <c r="AV186" s="14" t="s">
        <v>120</v>
      </c>
      <c r="AW186" s="14" t="s">
        <v>32</v>
      </c>
      <c r="AX186" s="14" t="s">
        <v>75</v>
      </c>
      <c r="AY186" s="239" t="s">
        <v>112</v>
      </c>
    </row>
    <row r="187" s="2" customFormat="1" ht="24.15" customHeight="1">
      <c r="A187" s="39"/>
      <c r="B187" s="40"/>
      <c r="C187" s="198" t="s">
        <v>274</v>
      </c>
      <c r="D187" s="198" t="s">
        <v>115</v>
      </c>
      <c r="E187" s="199" t="s">
        <v>275</v>
      </c>
      <c r="F187" s="200" t="s">
        <v>276</v>
      </c>
      <c r="G187" s="201" t="s">
        <v>161</v>
      </c>
      <c r="H187" s="202">
        <v>1.359</v>
      </c>
      <c r="I187" s="203"/>
      <c r="J187" s="204">
        <f>ROUND(I187*H187,2)</f>
        <v>0</v>
      </c>
      <c r="K187" s="200" t="s">
        <v>119</v>
      </c>
      <c r="L187" s="45"/>
      <c r="M187" s="205" t="s">
        <v>19</v>
      </c>
      <c r="N187" s="206" t="s">
        <v>41</v>
      </c>
      <c r="O187" s="85"/>
      <c r="P187" s="207">
        <f>O187*H187</f>
        <v>0</v>
      </c>
      <c r="Q187" s="207">
        <v>1.0541700000000001</v>
      </c>
      <c r="R187" s="207">
        <f>Q187*H187</f>
        <v>1.4326170300000001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120</v>
      </c>
      <c r="AT187" s="209" t="s">
        <v>115</v>
      </c>
      <c r="AU187" s="209" t="s">
        <v>77</v>
      </c>
      <c r="AY187" s="18" t="s">
        <v>112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75</v>
      </c>
      <c r="BK187" s="210">
        <f>ROUND(I187*H187,2)</f>
        <v>0</v>
      </c>
      <c r="BL187" s="18" t="s">
        <v>120</v>
      </c>
      <c r="BM187" s="209" t="s">
        <v>277</v>
      </c>
    </row>
    <row r="188" s="2" customFormat="1">
      <c r="A188" s="39"/>
      <c r="B188" s="40"/>
      <c r="C188" s="41"/>
      <c r="D188" s="211" t="s">
        <v>122</v>
      </c>
      <c r="E188" s="41"/>
      <c r="F188" s="212" t="s">
        <v>278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122</v>
      </c>
      <c r="AU188" s="18" t="s">
        <v>77</v>
      </c>
    </row>
    <row r="189" s="2" customFormat="1">
      <c r="A189" s="39"/>
      <c r="B189" s="40"/>
      <c r="C189" s="41"/>
      <c r="D189" s="216" t="s">
        <v>124</v>
      </c>
      <c r="E189" s="41"/>
      <c r="F189" s="217" t="s">
        <v>279</v>
      </c>
      <c r="G189" s="41"/>
      <c r="H189" s="41"/>
      <c r="I189" s="213"/>
      <c r="J189" s="41"/>
      <c r="K189" s="41"/>
      <c r="L189" s="45"/>
      <c r="M189" s="214"/>
      <c r="N189" s="21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124</v>
      </c>
      <c r="AU189" s="18" t="s">
        <v>77</v>
      </c>
    </row>
    <row r="190" s="15" customFormat="1">
      <c r="A190" s="15"/>
      <c r="B190" s="250"/>
      <c r="C190" s="251"/>
      <c r="D190" s="211" t="s">
        <v>133</v>
      </c>
      <c r="E190" s="252" t="s">
        <v>19</v>
      </c>
      <c r="F190" s="253" t="s">
        <v>200</v>
      </c>
      <c r="G190" s="251"/>
      <c r="H190" s="252" t="s">
        <v>19</v>
      </c>
      <c r="I190" s="254"/>
      <c r="J190" s="251"/>
      <c r="K190" s="251"/>
      <c r="L190" s="255"/>
      <c r="M190" s="256"/>
      <c r="N190" s="257"/>
      <c r="O190" s="257"/>
      <c r="P190" s="257"/>
      <c r="Q190" s="257"/>
      <c r="R190" s="257"/>
      <c r="S190" s="257"/>
      <c r="T190" s="25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9" t="s">
        <v>133</v>
      </c>
      <c r="AU190" s="259" t="s">
        <v>77</v>
      </c>
      <c r="AV190" s="15" t="s">
        <v>75</v>
      </c>
      <c r="AW190" s="15" t="s">
        <v>32</v>
      </c>
      <c r="AX190" s="15" t="s">
        <v>70</v>
      </c>
      <c r="AY190" s="259" t="s">
        <v>112</v>
      </c>
    </row>
    <row r="191" s="15" customFormat="1">
      <c r="A191" s="15"/>
      <c r="B191" s="250"/>
      <c r="C191" s="251"/>
      <c r="D191" s="211" t="s">
        <v>133</v>
      </c>
      <c r="E191" s="252" t="s">
        <v>19</v>
      </c>
      <c r="F191" s="253" t="s">
        <v>280</v>
      </c>
      <c r="G191" s="251"/>
      <c r="H191" s="252" t="s">
        <v>19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133</v>
      </c>
      <c r="AU191" s="259" t="s">
        <v>77</v>
      </c>
      <c r="AV191" s="15" t="s">
        <v>75</v>
      </c>
      <c r="AW191" s="15" t="s">
        <v>32</v>
      </c>
      <c r="AX191" s="15" t="s">
        <v>70</v>
      </c>
      <c r="AY191" s="259" t="s">
        <v>112</v>
      </c>
    </row>
    <row r="192" s="13" customFormat="1">
      <c r="A192" s="13"/>
      <c r="B192" s="218"/>
      <c r="C192" s="219"/>
      <c r="D192" s="211" t="s">
        <v>133</v>
      </c>
      <c r="E192" s="220" t="s">
        <v>19</v>
      </c>
      <c r="F192" s="221" t="s">
        <v>281</v>
      </c>
      <c r="G192" s="219"/>
      <c r="H192" s="222">
        <v>1.359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133</v>
      </c>
      <c r="AU192" s="228" t="s">
        <v>77</v>
      </c>
      <c r="AV192" s="13" t="s">
        <v>77</v>
      </c>
      <c r="AW192" s="13" t="s">
        <v>32</v>
      </c>
      <c r="AX192" s="13" t="s">
        <v>70</v>
      </c>
      <c r="AY192" s="228" t="s">
        <v>112</v>
      </c>
    </row>
    <row r="193" s="14" customFormat="1">
      <c r="A193" s="14"/>
      <c r="B193" s="229"/>
      <c r="C193" s="230"/>
      <c r="D193" s="211" t="s">
        <v>133</v>
      </c>
      <c r="E193" s="231" t="s">
        <v>19</v>
      </c>
      <c r="F193" s="232" t="s">
        <v>135</v>
      </c>
      <c r="G193" s="230"/>
      <c r="H193" s="233">
        <v>1.359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133</v>
      </c>
      <c r="AU193" s="239" t="s">
        <v>77</v>
      </c>
      <c r="AV193" s="14" t="s">
        <v>120</v>
      </c>
      <c r="AW193" s="14" t="s">
        <v>32</v>
      </c>
      <c r="AX193" s="14" t="s">
        <v>75</v>
      </c>
      <c r="AY193" s="239" t="s">
        <v>112</v>
      </c>
    </row>
    <row r="194" s="12" customFormat="1" ht="22.8" customHeight="1">
      <c r="A194" s="12"/>
      <c r="B194" s="182"/>
      <c r="C194" s="183"/>
      <c r="D194" s="184" t="s">
        <v>69</v>
      </c>
      <c r="E194" s="196" t="s">
        <v>120</v>
      </c>
      <c r="F194" s="196" t="s">
        <v>282</v>
      </c>
      <c r="G194" s="183"/>
      <c r="H194" s="183"/>
      <c r="I194" s="186"/>
      <c r="J194" s="197">
        <f>BK194</f>
        <v>0</v>
      </c>
      <c r="K194" s="183"/>
      <c r="L194" s="188"/>
      <c r="M194" s="189"/>
      <c r="N194" s="190"/>
      <c r="O194" s="190"/>
      <c r="P194" s="191">
        <v>0</v>
      </c>
      <c r="Q194" s="190"/>
      <c r="R194" s="191">
        <v>0</v>
      </c>
      <c r="S194" s="190"/>
      <c r="T194" s="192"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3" t="s">
        <v>75</v>
      </c>
      <c r="AT194" s="194" t="s">
        <v>69</v>
      </c>
      <c r="AU194" s="194" t="s">
        <v>75</v>
      </c>
      <c r="AY194" s="193" t="s">
        <v>112</v>
      </c>
      <c r="BK194" s="195">
        <v>0</v>
      </c>
    </row>
    <row r="195" s="12" customFormat="1" ht="22.8" customHeight="1">
      <c r="A195" s="12"/>
      <c r="B195" s="182"/>
      <c r="C195" s="183"/>
      <c r="D195" s="184" t="s">
        <v>69</v>
      </c>
      <c r="E195" s="196" t="s">
        <v>126</v>
      </c>
      <c r="F195" s="196" t="s">
        <v>283</v>
      </c>
      <c r="G195" s="183"/>
      <c r="H195" s="183"/>
      <c r="I195" s="186"/>
      <c r="J195" s="197">
        <f>BK195</f>
        <v>0</v>
      </c>
      <c r="K195" s="183"/>
      <c r="L195" s="188"/>
      <c r="M195" s="189"/>
      <c r="N195" s="190"/>
      <c r="O195" s="190"/>
      <c r="P195" s="191">
        <f>SUM(P196:P198)</f>
        <v>0</v>
      </c>
      <c r="Q195" s="190"/>
      <c r="R195" s="191">
        <f>SUM(R196:R198)</f>
        <v>6.5685000000000002</v>
      </c>
      <c r="S195" s="190"/>
      <c r="T195" s="192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3" t="s">
        <v>75</v>
      </c>
      <c r="AT195" s="194" t="s">
        <v>69</v>
      </c>
      <c r="AU195" s="194" t="s">
        <v>75</v>
      </c>
      <c r="AY195" s="193" t="s">
        <v>112</v>
      </c>
      <c r="BK195" s="195">
        <f>SUM(BK196:BK198)</f>
        <v>0</v>
      </c>
    </row>
    <row r="196" s="2" customFormat="1" ht="16.5" customHeight="1">
      <c r="A196" s="39"/>
      <c r="B196" s="40"/>
      <c r="C196" s="198" t="s">
        <v>284</v>
      </c>
      <c r="D196" s="198" t="s">
        <v>115</v>
      </c>
      <c r="E196" s="199" t="s">
        <v>285</v>
      </c>
      <c r="F196" s="200" t="s">
        <v>286</v>
      </c>
      <c r="G196" s="201" t="s">
        <v>214</v>
      </c>
      <c r="H196" s="202">
        <v>43.5</v>
      </c>
      <c r="I196" s="203"/>
      <c r="J196" s="204">
        <f>ROUND(I196*H196,2)</f>
        <v>0</v>
      </c>
      <c r="K196" s="200" t="s">
        <v>119</v>
      </c>
      <c r="L196" s="45"/>
      <c r="M196" s="205" t="s">
        <v>19</v>
      </c>
      <c r="N196" s="206" t="s">
        <v>41</v>
      </c>
      <c r="O196" s="85"/>
      <c r="P196" s="207">
        <f>O196*H196</f>
        <v>0</v>
      </c>
      <c r="Q196" s="207">
        <v>0.151</v>
      </c>
      <c r="R196" s="207">
        <f>Q196*H196</f>
        <v>6.5685000000000002</v>
      </c>
      <c r="S196" s="207">
        <v>0</v>
      </c>
      <c r="T196" s="20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9" t="s">
        <v>120</v>
      </c>
      <c r="AT196" s="209" t="s">
        <v>115</v>
      </c>
      <c r="AU196" s="209" t="s">
        <v>77</v>
      </c>
      <c r="AY196" s="18" t="s">
        <v>112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8" t="s">
        <v>75</v>
      </c>
      <c r="BK196" s="210">
        <f>ROUND(I196*H196,2)</f>
        <v>0</v>
      </c>
      <c r="BL196" s="18" t="s">
        <v>120</v>
      </c>
      <c r="BM196" s="209" t="s">
        <v>287</v>
      </c>
    </row>
    <row r="197" s="2" customFormat="1">
      <c r="A197" s="39"/>
      <c r="B197" s="40"/>
      <c r="C197" s="41"/>
      <c r="D197" s="211" t="s">
        <v>122</v>
      </c>
      <c r="E197" s="41"/>
      <c r="F197" s="212" t="s">
        <v>288</v>
      </c>
      <c r="G197" s="41"/>
      <c r="H197" s="41"/>
      <c r="I197" s="213"/>
      <c r="J197" s="41"/>
      <c r="K197" s="41"/>
      <c r="L197" s="45"/>
      <c r="M197" s="214"/>
      <c r="N197" s="21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122</v>
      </c>
      <c r="AU197" s="18" t="s">
        <v>77</v>
      </c>
    </row>
    <row r="198" s="2" customFormat="1">
      <c r="A198" s="39"/>
      <c r="B198" s="40"/>
      <c r="C198" s="41"/>
      <c r="D198" s="216" t="s">
        <v>124</v>
      </c>
      <c r="E198" s="41"/>
      <c r="F198" s="217" t="s">
        <v>289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124</v>
      </c>
      <c r="AU198" s="18" t="s">
        <v>77</v>
      </c>
    </row>
    <row r="199" s="12" customFormat="1" ht="22.8" customHeight="1">
      <c r="A199" s="12"/>
      <c r="B199" s="182"/>
      <c r="C199" s="183"/>
      <c r="D199" s="184" t="s">
        <v>69</v>
      </c>
      <c r="E199" s="196" t="s">
        <v>162</v>
      </c>
      <c r="F199" s="196" t="s">
        <v>290</v>
      </c>
      <c r="G199" s="183"/>
      <c r="H199" s="183"/>
      <c r="I199" s="186"/>
      <c r="J199" s="197">
        <f>BK199</f>
        <v>0</v>
      </c>
      <c r="K199" s="183"/>
      <c r="L199" s="188"/>
      <c r="M199" s="189"/>
      <c r="N199" s="190"/>
      <c r="O199" s="190"/>
      <c r="P199" s="191">
        <f>SUM(P200:P221)</f>
        <v>0</v>
      </c>
      <c r="Q199" s="190"/>
      <c r="R199" s="191">
        <f>SUM(R200:R221)</f>
        <v>0.57445999999999997</v>
      </c>
      <c r="S199" s="190"/>
      <c r="T199" s="192">
        <f>SUM(T200:T221)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3" t="s">
        <v>75</v>
      </c>
      <c r="AT199" s="194" t="s">
        <v>69</v>
      </c>
      <c r="AU199" s="194" t="s">
        <v>75</v>
      </c>
      <c r="AY199" s="193" t="s">
        <v>112</v>
      </c>
      <c r="BK199" s="195">
        <f>SUM(BK200:BK221)</f>
        <v>0</v>
      </c>
    </row>
    <row r="200" s="2" customFormat="1" ht="24.15" customHeight="1">
      <c r="A200" s="39"/>
      <c r="B200" s="40"/>
      <c r="C200" s="198" t="s">
        <v>291</v>
      </c>
      <c r="D200" s="198" t="s">
        <v>115</v>
      </c>
      <c r="E200" s="199" t="s">
        <v>292</v>
      </c>
      <c r="F200" s="200" t="s">
        <v>293</v>
      </c>
      <c r="G200" s="201" t="s">
        <v>294</v>
      </c>
      <c r="H200" s="202">
        <v>1</v>
      </c>
      <c r="I200" s="203"/>
      <c r="J200" s="204">
        <f>ROUND(I200*H200,2)</f>
        <v>0</v>
      </c>
      <c r="K200" s="200" t="s">
        <v>119</v>
      </c>
      <c r="L200" s="45"/>
      <c r="M200" s="205" t="s">
        <v>19</v>
      </c>
      <c r="N200" s="206" t="s">
        <v>41</v>
      </c>
      <c r="O200" s="85"/>
      <c r="P200" s="207">
        <f>O200*H200</f>
        <v>0</v>
      </c>
      <c r="Q200" s="207">
        <v>0.02972</v>
      </c>
      <c r="R200" s="207">
        <f>Q200*H200</f>
        <v>0.02972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120</v>
      </c>
      <c r="AT200" s="209" t="s">
        <v>115</v>
      </c>
      <c r="AU200" s="209" t="s">
        <v>77</v>
      </c>
      <c r="AY200" s="18" t="s">
        <v>112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75</v>
      </c>
      <c r="BK200" s="210">
        <f>ROUND(I200*H200,2)</f>
        <v>0</v>
      </c>
      <c r="BL200" s="18" t="s">
        <v>120</v>
      </c>
      <c r="BM200" s="209" t="s">
        <v>295</v>
      </c>
    </row>
    <row r="201" s="2" customFormat="1">
      <c r="A201" s="39"/>
      <c r="B201" s="40"/>
      <c r="C201" s="41"/>
      <c r="D201" s="211" t="s">
        <v>122</v>
      </c>
      <c r="E201" s="41"/>
      <c r="F201" s="212" t="s">
        <v>296</v>
      </c>
      <c r="G201" s="41"/>
      <c r="H201" s="41"/>
      <c r="I201" s="213"/>
      <c r="J201" s="41"/>
      <c r="K201" s="41"/>
      <c r="L201" s="45"/>
      <c r="M201" s="214"/>
      <c r="N201" s="21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122</v>
      </c>
      <c r="AU201" s="18" t="s">
        <v>77</v>
      </c>
    </row>
    <row r="202" s="2" customFormat="1">
      <c r="A202" s="39"/>
      <c r="B202" s="40"/>
      <c r="C202" s="41"/>
      <c r="D202" s="216" t="s">
        <v>124</v>
      </c>
      <c r="E202" s="41"/>
      <c r="F202" s="217" t="s">
        <v>297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124</v>
      </c>
      <c r="AU202" s="18" t="s">
        <v>77</v>
      </c>
    </row>
    <row r="203" s="2" customFormat="1" ht="24.15" customHeight="1">
      <c r="A203" s="39"/>
      <c r="B203" s="40"/>
      <c r="C203" s="240" t="s">
        <v>298</v>
      </c>
      <c r="D203" s="240" t="s">
        <v>158</v>
      </c>
      <c r="E203" s="241" t="s">
        <v>299</v>
      </c>
      <c r="F203" s="242" t="s">
        <v>300</v>
      </c>
      <c r="G203" s="243" t="s">
        <v>294</v>
      </c>
      <c r="H203" s="244">
        <v>1</v>
      </c>
      <c r="I203" s="245"/>
      <c r="J203" s="246">
        <f>ROUND(I203*H203,2)</f>
        <v>0</v>
      </c>
      <c r="K203" s="242" t="s">
        <v>119</v>
      </c>
      <c r="L203" s="247"/>
      <c r="M203" s="248" t="s">
        <v>19</v>
      </c>
      <c r="N203" s="249" t="s">
        <v>41</v>
      </c>
      <c r="O203" s="85"/>
      <c r="P203" s="207">
        <f>O203*H203</f>
        <v>0</v>
      </c>
      <c r="Q203" s="207">
        <v>0.073999999999999996</v>
      </c>
      <c r="R203" s="207">
        <f>Q203*H203</f>
        <v>0.073999999999999996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162</v>
      </c>
      <c r="AT203" s="209" t="s">
        <v>158</v>
      </c>
      <c r="AU203" s="209" t="s">
        <v>77</v>
      </c>
      <c r="AY203" s="18" t="s">
        <v>112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75</v>
      </c>
      <c r="BK203" s="210">
        <f>ROUND(I203*H203,2)</f>
        <v>0</v>
      </c>
      <c r="BL203" s="18" t="s">
        <v>120</v>
      </c>
      <c r="BM203" s="209" t="s">
        <v>301</v>
      </c>
    </row>
    <row r="204" s="2" customFormat="1">
      <c r="A204" s="39"/>
      <c r="B204" s="40"/>
      <c r="C204" s="41"/>
      <c r="D204" s="211" t="s">
        <v>122</v>
      </c>
      <c r="E204" s="41"/>
      <c r="F204" s="212" t="s">
        <v>300</v>
      </c>
      <c r="G204" s="41"/>
      <c r="H204" s="41"/>
      <c r="I204" s="213"/>
      <c r="J204" s="41"/>
      <c r="K204" s="41"/>
      <c r="L204" s="45"/>
      <c r="M204" s="214"/>
      <c r="N204" s="21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122</v>
      </c>
      <c r="AU204" s="18" t="s">
        <v>77</v>
      </c>
    </row>
    <row r="205" s="2" customFormat="1" ht="21.75" customHeight="1">
      <c r="A205" s="39"/>
      <c r="B205" s="40"/>
      <c r="C205" s="240" t="s">
        <v>302</v>
      </c>
      <c r="D205" s="240" t="s">
        <v>158</v>
      </c>
      <c r="E205" s="241" t="s">
        <v>303</v>
      </c>
      <c r="F205" s="242" t="s">
        <v>304</v>
      </c>
      <c r="G205" s="243" t="s">
        <v>294</v>
      </c>
      <c r="H205" s="244">
        <v>1</v>
      </c>
      <c r="I205" s="245"/>
      <c r="J205" s="246">
        <f>ROUND(I205*H205,2)</f>
        <v>0</v>
      </c>
      <c r="K205" s="242" t="s">
        <v>119</v>
      </c>
      <c r="L205" s="247"/>
      <c r="M205" s="248" t="s">
        <v>19</v>
      </c>
      <c r="N205" s="249" t="s">
        <v>41</v>
      </c>
      <c r="O205" s="85"/>
      <c r="P205" s="207">
        <f>O205*H205</f>
        <v>0</v>
      </c>
      <c r="Q205" s="207">
        <v>0.040000000000000001</v>
      </c>
      <c r="R205" s="207">
        <f>Q205*H205</f>
        <v>0.040000000000000001</v>
      </c>
      <c r="S205" s="207">
        <v>0</v>
      </c>
      <c r="T205" s="20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9" t="s">
        <v>162</v>
      </c>
      <c r="AT205" s="209" t="s">
        <v>158</v>
      </c>
      <c r="AU205" s="209" t="s">
        <v>77</v>
      </c>
      <c r="AY205" s="18" t="s">
        <v>112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8" t="s">
        <v>75</v>
      </c>
      <c r="BK205" s="210">
        <f>ROUND(I205*H205,2)</f>
        <v>0</v>
      </c>
      <c r="BL205" s="18" t="s">
        <v>120</v>
      </c>
      <c r="BM205" s="209" t="s">
        <v>305</v>
      </c>
    </row>
    <row r="206" s="2" customFormat="1">
      <c r="A206" s="39"/>
      <c r="B206" s="40"/>
      <c r="C206" s="41"/>
      <c r="D206" s="211" t="s">
        <v>122</v>
      </c>
      <c r="E206" s="41"/>
      <c r="F206" s="212" t="s">
        <v>304</v>
      </c>
      <c r="G206" s="41"/>
      <c r="H206" s="41"/>
      <c r="I206" s="213"/>
      <c r="J206" s="41"/>
      <c r="K206" s="41"/>
      <c r="L206" s="45"/>
      <c r="M206" s="214"/>
      <c r="N206" s="21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122</v>
      </c>
      <c r="AU206" s="18" t="s">
        <v>77</v>
      </c>
    </row>
    <row r="207" s="2" customFormat="1" ht="24.15" customHeight="1">
      <c r="A207" s="39"/>
      <c r="B207" s="40"/>
      <c r="C207" s="198" t="s">
        <v>306</v>
      </c>
      <c r="D207" s="198" t="s">
        <v>115</v>
      </c>
      <c r="E207" s="199" t="s">
        <v>307</v>
      </c>
      <c r="F207" s="200" t="s">
        <v>308</v>
      </c>
      <c r="G207" s="201" t="s">
        <v>294</v>
      </c>
      <c r="H207" s="202">
        <v>1</v>
      </c>
      <c r="I207" s="203"/>
      <c r="J207" s="204">
        <f>ROUND(I207*H207,2)</f>
        <v>0</v>
      </c>
      <c r="K207" s="200" t="s">
        <v>119</v>
      </c>
      <c r="L207" s="45"/>
      <c r="M207" s="205" t="s">
        <v>19</v>
      </c>
      <c r="N207" s="206" t="s">
        <v>41</v>
      </c>
      <c r="O207" s="85"/>
      <c r="P207" s="207">
        <f>O207*H207</f>
        <v>0</v>
      </c>
      <c r="Q207" s="207">
        <v>0.02972</v>
      </c>
      <c r="R207" s="207">
        <f>Q207*H207</f>
        <v>0.02972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120</v>
      </c>
      <c r="AT207" s="209" t="s">
        <v>115</v>
      </c>
      <c r="AU207" s="209" t="s">
        <v>77</v>
      </c>
      <c r="AY207" s="18" t="s">
        <v>112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75</v>
      </c>
      <c r="BK207" s="210">
        <f>ROUND(I207*H207,2)</f>
        <v>0</v>
      </c>
      <c r="BL207" s="18" t="s">
        <v>120</v>
      </c>
      <c r="BM207" s="209" t="s">
        <v>309</v>
      </c>
    </row>
    <row r="208" s="2" customFormat="1">
      <c r="A208" s="39"/>
      <c r="B208" s="40"/>
      <c r="C208" s="41"/>
      <c r="D208" s="211" t="s">
        <v>122</v>
      </c>
      <c r="E208" s="41"/>
      <c r="F208" s="212" t="s">
        <v>310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122</v>
      </c>
      <c r="AU208" s="18" t="s">
        <v>77</v>
      </c>
    </row>
    <row r="209" s="2" customFormat="1">
      <c r="A209" s="39"/>
      <c r="B209" s="40"/>
      <c r="C209" s="41"/>
      <c r="D209" s="216" t="s">
        <v>124</v>
      </c>
      <c r="E209" s="41"/>
      <c r="F209" s="217" t="s">
        <v>311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124</v>
      </c>
      <c r="AU209" s="18" t="s">
        <v>77</v>
      </c>
    </row>
    <row r="210" s="2" customFormat="1" ht="24.15" customHeight="1">
      <c r="A210" s="39"/>
      <c r="B210" s="40"/>
      <c r="C210" s="240" t="s">
        <v>312</v>
      </c>
      <c r="D210" s="240" t="s">
        <v>158</v>
      </c>
      <c r="E210" s="241" t="s">
        <v>313</v>
      </c>
      <c r="F210" s="242" t="s">
        <v>314</v>
      </c>
      <c r="G210" s="243" t="s">
        <v>294</v>
      </c>
      <c r="H210" s="244">
        <v>1</v>
      </c>
      <c r="I210" s="245"/>
      <c r="J210" s="246">
        <f>ROUND(I210*H210,2)</f>
        <v>0</v>
      </c>
      <c r="K210" s="242" t="s">
        <v>119</v>
      </c>
      <c r="L210" s="247"/>
      <c r="M210" s="248" t="s">
        <v>19</v>
      </c>
      <c r="N210" s="249" t="s">
        <v>41</v>
      </c>
      <c r="O210" s="85"/>
      <c r="P210" s="207">
        <f>O210*H210</f>
        <v>0</v>
      </c>
      <c r="Q210" s="207">
        <v>0.11</v>
      </c>
      <c r="R210" s="207">
        <f>Q210*H210</f>
        <v>0.11</v>
      </c>
      <c r="S210" s="207">
        <v>0</v>
      </c>
      <c r="T210" s="20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9" t="s">
        <v>162</v>
      </c>
      <c r="AT210" s="209" t="s">
        <v>158</v>
      </c>
      <c r="AU210" s="209" t="s">
        <v>77</v>
      </c>
      <c r="AY210" s="18" t="s">
        <v>112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8" t="s">
        <v>75</v>
      </c>
      <c r="BK210" s="210">
        <f>ROUND(I210*H210,2)</f>
        <v>0</v>
      </c>
      <c r="BL210" s="18" t="s">
        <v>120</v>
      </c>
      <c r="BM210" s="209" t="s">
        <v>315</v>
      </c>
    </row>
    <row r="211" s="2" customFormat="1">
      <c r="A211" s="39"/>
      <c r="B211" s="40"/>
      <c r="C211" s="41"/>
      <c r="D211" s="211" t="s">
        <v>122</v>
      </c>
      <c r="E211" s="41"/>
      <c r="F211" s="212" t="s">
        <v>314</v>
      </c>
      <c r="G211" s="41"/>
      <c r="H211" s="41"/>
      <c r="I211" s="213"/>
      <c r="J211" s="41"/>
      <c r="K211" s="41"/>
      <c r="L211" s="45"/>
      <c r="M211" s="214"/>
      <c r="N211" s="21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122</v>
      </c>
      <c r="AU211" s="18" t="s">
        <v>77</v>
      </c>
    </row>
    <row r="212" s="2" customFormat="1" ht="24.15" customHeight="1">
      <c r="A212" s="39"/>
      <c r="B212" s="40"/>
      <c r="C212" s="198" t="s">
        <v>316</v>
      </c>
      <c r="D212" s="198" t="s">
        <v>115</v>
      </c>
      <c r="E212" s="199" t="s">
        <v>317</v>
      </c>
      <c r="F212" s="200" t="s">
        <v>318</v>
      </c>
      <c r="G212" s="201" t="s">
        <v>294</v>
      </c>
      <c r="H212" s="202">
        <v>1</v>
      </c>
      <c r="I212" s="203"/>
      <c r="J212" s="204">
        <f>ROUND(I212*H212,2)</f>
        <v>0</v>
      </c>
      <c r="K212" s="200" t="s">
        <v>119</v>
      </c>
      <c r="L212" s="45"/>
      <c r="M212" s="205" t="s">
        <v>19</v>
      </c>
      <c r="N212" s="206" t="s">
        <v>41</v>
      </c>
      <c r="O212" s="85"/>
      <c r="P212" s="207">
        <f>O212*H212</f>
        <v>0</v>
      </c>
      <c r="Q212" s="207">
        <v>0.12526000000000001</v>
      </c>
      <c r="R212" s="207">
        <f>Q212*H212</f>
        <v>0.12526000000000001</v>
      </c>
      <c r="S212" s="207">
        <v>0</v>
      </c>
      <c r="T212" s="20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9" t="s">
        <v>120</v>
      </c>
      <c r="AT212" s="209" t="s">
        <v>115</v>
      </c>
      <c r="AU212" s="209" t="s">
        <v>77</v>
      </c>
      <c r="AY212" s="18" t="s">
        <v>112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8" t="s">
        <v>75</v>
      </c>
      <c r="BK212" s="210">
        <f>ROUND(I212*H212,2)</f>
        <v>0</v>
      </c>
      <c r="BL212" s="18" t="s">
        <v>120</v>
      </c>
      <c r="BM212" s="209" t="s">
        <v>319</v>
      </c>
    </row>
    <row r="213" s="2" customFormat="1">
      <c r="A213" s="39"/>
      <c r="B213" s="40"/>
      <c r="C213" s="41"/>
      <c r="D213" s="211" t="s">
        <v>122</v>
      </c>
      <c r="E213" s="41"/>
      <c r="F213" s="212" t="s">
        <v>320</v>
      </c>
      <c r="G213" s="41"/>
      <c r="H213" s="41"/>
      <c r="I213" s="213"/>
      <c r="J213" s="41"/>
      <c r="K213" s="41"/>
      <c r="L213" s="45"/>
      <c r="M213" s="214"/>
      <c r="N213" s="21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122</v>
      </c>
      <c r="AU213" s="18" t="s">
        <v>77</v>
      </c>
    </row>
    <row r="214" s="2" customFormat="1">
      <c r="A214" s="39"/>
      <c r="B214" s="40"/>
      <c r="C214" s="41"/>
      <c r="D214" s="216" t="s">
        <v>124</v>
      </c>
      <c r="E214" s="41"/>
      <c r="F214" s="217" t="s">
        <v>321</v>
      </c>
      <c r="G214" s="41"/>
      <c r="H214" s="41"/>
      <c r="I214" s="213"/>
      <c r="J214" s="41"/>
      <c r="K214" s="41"/>
      <c r="L214" s="45"/>
      <c r="M214" s="214"/>
      <c r="N214" s="21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124</v>
      </c>
      <c r="AU214" s="18" t="s">
        <v>77</v>
      </c>
    </row>
    <row r="215" s="2" customFormat="1" ht="24.15" customHeight="1">
      <c r="A215" s="39"/>
      <c r="B215" s="40"/>
      <c r="C215" s="240" t="s">
        <v>322</v>
      </c>
      <c r="D215" s="240" t="s">
        <v>158</v>
      </c>
      <c r="E215" s="241" t="s">
        <v>323</v>
      </c>
      <c r="F215" s="242" t="s">
        <v>324</v>
      </c>
      <c r="G215" s="243" t="s">
        <v>294</v>
      </c>
      <c r="H215" s="244">
        <v>1</v>
      </c>
      <c r="I215" s="245"/>
      <c r="J215" s="246">
        <f>ROUND(I215*H215,2)</f>
        <v>0</v>
      </c>
      <c r="K215" s="242" t="s">
        <v>119</v>
      </c>
      <c r="L215" s="247"/>
      <c r="M215" s="248" t="s">
        <v>19</v>
      </c>
      <c r="N215" s="249" t="s">
        <v>41</v>
      </c>
      <c r="O215" s="85"/>
      <c r="P215" s="207">
        <f>O215*H215</f>
        <v>0</v>
      </c>
      <c r="Q215" s="207">
        <v>0.13500000000000001</v>
      </c>
      <c r="R215" s="207">
        <f>Q215*H215</f>
        <v>0.13500000000000001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162</v>
      </c>
      <c r="AT215" s="209" t="s">
        <v>158</v>
      </c>
      <c r="AU215" s="209" t="s">
        <v>77</v>
      </c>
      <c r="AY215" s="18" t="s">
        <v>112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75</v>
      </c>
      <c r="BK215" s="210">
        <f>ROUND(I215*H215,2)</f>
        <v>0</v>
      </c>
      <c r="BL215" s="18" t="s">
        <v>120</v>
      </c>
      <c r="BM215" s="209" t="s">
        <v>325</v>
      </c>
    </row>
    <row r="216" s="2" customFormat="1">
      <c r="A216" s="39"/>
      <c r="B216" s="40"/>
      <c r="C216" s="41"/>
      <c r="D216" s="211" t="s">
        <v>122</v>
      </c>
      <c r="E216" s="41"/>
      <c r="F216" s="212" t="s">
        <v>324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122</v>
      </c>
      <c r="AU216" s="18" t="s">
        <v>77</v>
      </c>
    </row>
    <row r="217" s="2" customFormat="1" ht="24.15" customHeight="1">
      <c r="A217" s="39"/>
      <c r="B217" s="40"/>
      <c r="C217" s="198" t="s">
        <v>326</v>
      </c>
      <c r="D217" s="198" t="s">
        <v>115</v>
      </c>
      <c r="E217" s="199" t="s">
        <v>327</v>
      </c>
      <c r="F217" s="200" t="s">
        <v>328</v>
      </c>
      <c r="G217" s="201" t="s">
        <v>294</v>
      </c>
      <c r="H217" s="202">
        <v>1</v>
      </c>
      <c r="I217" s="203"/>
      <c r="J217" s="204">
        <f>ROUND(I217*H217,2)</f>
        <v>0</v>
      </c>
      <c r="K217" s="200" t="s">
        <v>119</v>
      </c>
      <c r="L217" s="45"/>
      <c r="M217" s="205" t="s">
        <v>19</v>
      </c>
      <c r="N217" s="206" t="s">
        <v>41</v>
      </c>
      <c r="O217" s="85"/>
      <c r="P217" s="207">
        <f>O217*H217</f>
        <v>0</v>
      </c>
      <c r="Q217" s="207">
        <v>0.030759999999999999</v>
      </c>
      <c r="R217" s="207">
        <f>Q217*H217</f>
        <v>0.030759999999999999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120</v>
      </c>
      <c r="AT217" s="209" t="s">
        <v>115</v>
      </c>
      <c r="AU217" s="209" t="s">
        <v>77</v>
      </c>
      <c r="AY217" s="18" t="s">
        <v>112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75</v>
      </c>
      <c r="BK217" s="210">
        <f>ROUND(I217*H217,2)</f>
        <v>0</v>
      </c>
      <c r="BL217" s="18" t="s">
        <v>120</v>
      </c>
      <c r="BM217" s="209" t="s">
        <v>329</v>
      </c>
    </row>
    <row r="218" s="2" customFormat="1">
      <c r="A218" s="39"/>
      <c r="B218" s="40"/>
      <c r="C218" s="41"/>
      <c r="D218" s="211" t="s">
        <v>122</v>
      </c>
      <c r="E218" s="41"/>
      <c r="F218" s="212" t="s">
        <v>330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122</v>
      </c>
      <c r="AU218" s="18" t="s">
        <v>77</v>
      </c>
    </row>
    <row r="219" s="2" customFormat="1">
      <c r="A219" s="39"/>
      <c r="B219" s="40"/>
      <c r="C219" s="41"/>
      <c r="D219" s="216" t="s">
        <v>124</v>
      </c>
      <c r="E219" s="41"/>
      <c r="F219" s="217" t="s">
        <v>331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77</v>
      </c>
    </row>
    <row r="220" s="2" customFormat="1" ht="16.5" customHeight="1">
      <c r="A220" s="39"/>
      <c r="B220" s="40"/>
      <c r="C220" s="198" t="s">
        <v>332</v>
      </c>
      <c r="D220" s="198" t="s">
        <v>115</v>
      </c>
      <c r="E220" s="199" t="s">
        <v>333</v>
      </c>
      <c r="F220" s="200" t="s">
        <v>19</v>
      </c>
      <c r="G220" s="201" t="s">
        <v>334</v>
      </c>
      <c r="H220" s="202">
        <v>1</v>
      </c>
      <c r="I220" s="203"/>
      <c r="J220" s="204">
        <f>ROUND(I220*H220,2)</f>
        <v>0</v>
      </c>
      <c r="K220" s="200" t="s">
        <v>19</v>
      </c>
      <c r="L220" s="45"/>
      <c r="M220" s="205" t="s">
        <v>19</v>
      </c>
      <c r="N220" s="206" t="s">
        <v>41</v>
      </c>
      <c r="O220" s="85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120</v>
      </c>
      <c r="AT220" s="209" t="s">
        <v>115</v>
      </c>
      <c r="AU220" s="209" t="s">
        <v>77</v>
      </c>
      <c r="AY220" s="18" t="s">
        <v>112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75</v>
      </c>
      <c r="BK220" s="210">
        <f>ROUND(I220*H220,2)</f>
        <v>0</v>
      </c>
      <c r="BL220" s="18" t="s">
        <v>120</v>
      </c>
      <c r="BM220" s="209" t="s">
        <v>335</v>
      </c>
    </row>
    <row r="221" s="2" customFormat="1">
      <c r="A221" s="39"/>
      <c r="B221" s="40"/>
      <c r="C221" s="41"/>
      <c r="D221" s="211" t="s">
        <v>122</v>
      </c>
      <c r="E221" s="41"/>
      <c r="F221" s="212" t="s">
        <v>336</v>
      </c>
      <c r="G221" s="41"/>
      <c r="H221" s="41"/>
      <c r="I221" s="213"/>
      <c r="J221" s="41"/>
      <c r="K221" s="41"/>
      <c r="L221" s="45"/>
      <c r="M221" s="214"/>
      <c r="N221" s="21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122</v>
      </c>
      <c r="AU221" s="18" t="s">
        <v>77</v>
      </c>
    </row>
    <row r="222" s="12" customFormat="1" ht="22.8" customHeight="1">
      <c r="A222" s="12"/>
      <c r="B222" s="182"/>
      <c r="C222" s="183"/>
      <c r="D222" s="184" t="s">
        <v>69</v>
      </c>
      <c r="E222" s="196" t="s">
        <v>337</v>
      </c>
      <c r="F222" s="196" t="s">
        <v>338</v>
      </c>
      <c r="G222" s="183"/>
      <c r="H222" s="183"/>
      <c r="I222" s="186"/>
      <c r="J222" s="197">
        <f>BK222</f>
        <v>0</v>
      </c>
      <c r="K222" s="183"/>
      <c r="L222" s="188"/>
      <c r="M222" s="189"/>
      <c r="N222" s="190"/>
      <c r="O222" s="190"/>
      <c r="P222" s="191">
        <f>SUM(P223:P270)</f>
        <v>0</v>
      </c>
      <c r="Q222" s="190"/>
      <c r="R222" s="191">
        <f>SUM(R223:R270)</f>
        <v>8.1688000000000009</v>
      </c>
      <c r="S222" s="190"/>
      <c r="T222" s="192">
        <f>SUM(T223:T270)</f>
        <v>17.275000000000002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3" t="s">
        <v>75</v>
      </c>
      <c r="AT222" s="194" t="s">
        <v>69</v>
      </c>
      <c r="AU222" s="194" t="s">
        <v>75</v>
      </c>
      <c r="AY222" s="193" t="s">
        <v>112</v>
      </c>
      <c r="BK222" s="195">
        <f>SUM(BK223:BK270)</f>
        <v>0</v>
      </c>
    </row>
    <row r="223" s="2" customFormat="1" ht="24.15" customHeight="1">
      <c r="A223" s="39"/>
      <c r="B223" s="40"/>
      <c r="C223" s="198" t="s">
        <v>339</v>
      </c>
      <c r="D223" s="198" t="s">
        <v>115</v>
      </c>
      <c r="E223" s="199" t="s">
        <v>340</v>
      </c>
      <c r="F223" s="200" t="s">
        <v>341</v>
      </c>
      <c r="G223" s="201" t="s">
        <v>294</v>
      </c>
      <c r="H223" s="202">
        <v>6</v>
      </c>
      <c r="I223" s="203"/>
      <c r="J223" s="204">
        <f>ROUND(I223*H223,2)</f>
        <v>0</v>
      </c>
      <c r="K223" s="200" t="s">
        <v>119</v>
      </c>
      <c r="L223" s="45"/>
      <c r="M223" s="205" t="s">
        <v>19</v>
      </c>
      <c r="N223" s="206" t="s">
        <v>41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120</v>
      </c>
      <c r="AT223" s="209" t="s">
        <v>115</v>
      </c>
      <c r="AU223" s="209" t="s">
        <v>77</v>
      </c>
      <c r="AY223" s="18" t="s">
        <v>112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75</v>
      </c>
      <c r="BK223" s="210">
        <f>ROUND(I223*H223,2)</f>
        <v>0</v>
      </c>
      <c r="BL223" s="18" t="s">
        <v>120</v>
      </c>
      <c r="BM223" s="209" t="s">
        <v>342</v>
      </c>
    </row>
    <row r="224" s="2" customFormat="1">
      <c r="A224" s="39"/>
      <c r="B224" s="40"/>
      <c r="C224" s="41"/>
      <c r="D224" s="211" t="s">
        <v>122</v>
      </c>
      <c r="E224" s="41"/>
      <c r="F224" s="212" t="s">
        <v>343</v>
      </c>
      <c r="G224" s="41"/>
      <c r="H224" s="41"/>
      <c r="I224" s="213"/>
      <c r="J224" s="41"/>
      <c r="K224" s="41"/>
      <c r="L224" s="45"/>
      <c r="M224" s="214"/>
      <c r="N224" s="21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122</v>
      </c>
      <c r="AU224" s="18" t="s">
        <v>77</v>
      </c>
    </row>
    <row r="225" s="2" customFormat="1">
      <c r="A225" s="39"/>
      <c r="B225" s="40"/>
      <c r="C225" s="41"/>
      <c r="D225" s="216" t="s">
        <v>124</v>
      </c>
      <c r="E225" s="41"/>
      <c r="F225" s="217" t="s">
        <v>344</v>
      </c>
      <c r="G225" s="41"/>
      <c r="H225" s="41"/>
      <c r="I225" s="213"/>
      <c r="J225" s="41"/>
      <c r="K225" s="41"/>
      <c r="L225" s="45"/>
      <c r="M225" s="214"/>
      <c r="N225" s="21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124</v>
      </c>
      <c r="AU225" s="18" t="s">
        <v>77</v>
      </c>
    </row>
    <row r="226" s="2" customFormat="1" ht="16.5" customHeight="1">
      <c r="A226" s="39"/>
      <c r="B226" s="40"/>
      <c r="C226" s="240" t="s">
        <v>345</v>
      </c>
      <c r="D226" s="240" t="s">
        <v>158</v>
      </c>
      <c r="E226" s="241" t="s">
        <v>346</v>
      </c>
      <c r="F226" s="242" t="s">
        <v>347</v>
      </c>
      <c r="G226" s="243" t="s">
        <v>294</v>
      </c>
      <c r="H226" s="244">
        <v>6</v>
      </c>
      <c r="I226" s="245"/>
      <c r="J226" s="246">
        <f>ROUND(I226*H226,2)</f>
        <v>0</v>
      </c>
      <c r="K226" s="242" t="s">
        <v>119</v>
      </c>
      <c r="L226" s="247"/>
      <c r="M226" s="248" t="s">
        <v>19</v>
      </c>
      <c r="N226" s="249" t="s">
        <v>41</v>
      </c>
      <c r="O226" s="85"/>
      <c r="P226" s="207">
        <f>O226*H226</f>
        <v>0</v>
      </c>
      <c r="Q226" s="207">
        <v>0.0020999999999999999</v>
      </c>
      <c r="R226" s="207">
        <f>Q226*H226</f>
        <v>0.0126</v>
      </c>
      <c r="S226" s="207">
        <v>0</v>
      </c>
      <c r="T226" s="20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9" t="s">
        <v>162</v>
      </c>
      <c r="AT226" s="209" t="s">
        <v>158</v>
      </c>
      <c r="AU226" s="209" t="s">
        <v>77</v>
      </c>
      <c r="AY226" s="18" t="s">
        <v>112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75</v>
      </c>
      <c r="BK226" s="210">
        <f>ROUND(I226*H226,2)</f>
        <v>0</v>
      </c>
      <c r="BL226" s="18" t="s">
        <v>120</v>
      </c>
      <c r="BM226" s="209" t="s">
        <v>348</v>
      </c>
    </row>
    <row r="227" s="2" customFormat="1">
      <c r="A227" s="39"/>
      <c r="B227" s="40"/>
      <c r="C227" s="41"/>
      <c r="D227" s="211" t="s">
        <v>122</v>
      </c>
      <c r="E227" s="41"/>
      <c r="F227" s="212" t="s">
        <v>347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122</v>
      </c>
      <c r="AU227" s="18" t="s">
        <v>77</v>
      </c>
    </row>
    <row r="228" s="2" customFormat="1" ht="24.15" customHeight="1">
      <c r="A228" s="39"/>
      <c r="B228" s="40"/>
      <c r="C228" s="198" t="s">
        <v>349</v>
      </c>
      <c r="D228" s="198" t="s">
        <v>115</v>
      </c>
      <c r="E228" s="199" t="s">
        <v>350</v>
      </c>
      <c r="F228" s="200" t="s">
        <v>351</v>
      </c>
      <c r="G228" s="201" t="s">
        <v>294</v>
      </c>
      <c r="H228" s="202">
        <v>17</v>
      </c>
      <c r="I228" s="203"/>
      <c r="J228" s="204">
        <f>ROUND(I228*H228,2)</f>
        <v>0</v>
      </c>
      <c r="K228" s="200" t="s">
        <v>119</v>
      </c>
      <c r="L228" s="45"/>
      <c r="M228" s="205" t="s">
        <v>19</v>
      </c>
      <c r="N228" s="206" t="s">
        <v>41</v>
      </c>
      <c r="O228" s="85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120</v>
      </c>
      <c r="AT228" s="209" t="s">
        <v>115</v>
      </c>
      <c r="AU228" s="209" t="s">
        <v>77</v>
      </c>
      <c r="AY228" s="18" t="s">
        <v>112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75</v>
      </c>
      <c r="BK228" s="210">
        <f>ROUND(I228*H228,2)</f>
        <v>0</v>
      </c>
      <c r="BL228" s="18" t="s">
        <v>120</v>
      </c>
      <c r="BM228" s="209" t="s">
        <v>352</v>
      </c>
    </row>
    <row r="229" s="2" customFormat="1">
      <c r="A229" s="39"/>
      <c r="B229" s="40"/>
      <c r="C229" s="41"/>
      <c r="D229" s="211" t="s">
        <v>122</v>
      </c>
      <c r="E229" s="41"/>
      <c r="F229" s="212" t="s">
        <v>353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122</v>
      </c>
      <c r="AU229" s="18" t="s">
        <v>77</v>
      </c>
    </row>
    <row r="230" s="2" customFormat="1">
      <c r="A230" s="39"/>
      <c r="B230" s="40"/>
      <c r="C230" s="41"/>
      <c r="D230" s="216" t="s">
        <v>124</v>
      </c>
      <c r="E230" s="41"/>
      <c r="F230" s="217" t="s">
        <v>354</v>
      </c>
      <c r="G230" s="41"/>
      <c r="H230" s="41"/>
      <c r="I230" s="213"/>
      <c r="J230" s="41"/>
      <c r="K230" s="41"/>
      <c r="L230" s="45"/>
      <c r="M230" s="214"/>
      <c r="N230" s="21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124</v>
      </c>
      <c r="AU230" s="18" t="s">
        <v>77</v>
      </c>
    </row>
    <row r="231" s="15" customFormat="1">
      <c r="A231" s="15"/>
      <c r="B231" s="250"/>
      <c r="C231" s="251"/>
      <c r="D231" s="211" t="s">
        <v>133</v>
      </c>
      <c r="E231" s="252" t="s">
        <v>19</v>
      </c>
      <c r="F231" s="253" t="s">
        <v>355</v>
      </c>
      <c r="G231" s="251"/>
      <c r="H231" s="252" t="s">
        <v>19</v>
      </c>
      <c r="I231" s="254"/>
      <c r="J231" s="251"/>
      <c r="K231" s="251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133</v>
      </c>
      <c r="AU231" s="259" t="s">
        <v>77</v>
      </c>
      <c r="AV231" s="15" t="s">
        <v>75</v>
      </c>
      <c r="AW231" s="15" t="s">
        <v>32</v>
      </c>
      <c r="AX231" s="15" t="s">
        <v>70</v>
      </c>
      <c r="AY231" s="259" t="s">
        <v>112</v>
      </c>
    </row>
    <row r="232" s="13" customFormat="1">
      <c r="A232" s="13"/>
      <c r="B232" s="218"/>
      <c r="C232" s="219"/>
      <c r="D232" s="211" t="s">
        <v>133</v>
      </c>
      <c r="E232" s="220" t="s">
        <v>19</v>
      </c>
      <c r="F232" s="221" t="s">
        <v>77</v>
      </c>
      <c r="G232" s="219"/>
      <c r="H232" s="222">
        <v>2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8" t="s">
        <v>133</v>
      </c>
      <c r="AU232" s="228" t="s">
        <v>77</v>
      </c>
      <c r="AV232" s="13" t="s">
        <v>77</v>
      </c>
      <c r="AW232" s="13" t="s">
        <v>32</v>
      </c>
      <c r="AX232" s="13" t="s">
        <v>70</v>
      </c>
      <c r="AY232" s="228" t="s">
        <v>112</v>
      </c>
    </row>
    <row r="233" s="15" customFormat="1">
      <c r="A233" s="15"/>
      <c r="B233" s="250"/>
      <c r="C233" s="251"/>
      <c r="D233" s="211" t="s">
        <v>133</v>
      </c>
      <c r="E233" s="252" t="s">
        <v>19</v>
      </c>
      <c r="F233" s="253" t="s">
        <v>356</v>
      </c>
      <c r="G233" s="251"/>
      <c r="H233" s="252" t="s">
        <v>19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133</v>
      </c>
      <c r="AU233" s="259" t="s">
        <v>77</v>
      </c>
      <c r="AV233" s="15" t="s">
        <v>75</v>
      </c>
      <c r="AW233" s="15" t="s">
        <v>32</v>
      </c>
      <c r="AX233" s="15" t="s">
        <v>70</v>
      </c>
      <c r="AY233" s="259" t="s">
        <v>112</v>
      </c>
    </row>
    <row r="234" s="13" customFormat="1">
      <c r="A234" s="13"/>
      <c r="B234" s="218"/>
      <c r="C234" s="219"/>
      <c r="D234" s="211" t="s">
        <v>133</v>
      </c>
      <c r="E234" s="220" t="s">
        <v>19</v>
      </c>
      <c r="F234" s="221" t="s">
        <v>77</v>
      </c>
      <c r="G234" s="219"/>
      <c r="H234" s="222">
        <v>2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8" t="s">
        <v>133</v>
      </c>
      <c r="AU234" s="228" t="s">
        <v>77</v>
      </c>
      <c r="AV234" s="13" t="s">
        <v>77</v>
      </c>
      <c r="AW234" s="13" t="s">
        <v>32</v>
      </c>
      <c r="AX234" s="13" t="s">
        <v>70</v>
      </c>
      <c r="AY234" s="228" t="s">
        <v>112</v>
      </c>
    </row>
    <row r="235" s="15" customFormat="1">
      <c r="A235" s="15"/>
      <c r="B235" s="250"/>
      <c r="C235" s="251"/>
      <c r="D235" s="211" t="s">
        <v>133</v>
      </c>
      <c r="E235" s="252" t="s">
        <v>19</v>
      </c>
      <c r="F235" s="253" t="s">
        <v>357</v>
      </c>
      <c r="G235" s="251"/>
      <c r="H235" s="252" t="s">
        <v>19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133</v>
      </c>
      <c r="AU235" s="259" t="s">
        <v>77</v>
      </c>
      <c r="AV235" s="15" t="s">
        <v>75</v>
      </c>
      <c r="AW235" s="15" t="s">
        <v>32</v>
      </c>
      <c r="AX235" s="15" t="s">
        <v>70</v>
      </c>
      <c r="AY235" s="259" t="s">
        <v>112</v>
      </c>
    </row>
    <row r="236" s="13" customFormat="1">
      <c r="A236" s="13"/>
      <c r="B236" s="218"/>
      <c r="C236" s="219"/>
      <c r="D236" s="211" t="s">
        <v>133</v>
      </c>
      <c r="E236" s="220" t="s">
        <v>19</v>
      </c>
      <c r="F236" s="221" t="s">
        <v>77</v>
      </c>
      <c r="G236" s="219"/>
      <c r="H236" s="222">
        <v>2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8" t="s">
        <v>133</v>
      </c>
      <c r="AU236" s="228" t="s">
        <v>77</v>
      </c>
      <c r="AV236" s="13" t="s">
        <v>77</v>
      </c>
      <c r="AW236" s="13" t="s">
        <v>32</v>
      </c>
      <c r="AX236" s="13" t="s">
        <v>70</v>
      </c>
      <c r="AY236" s="228" t="s">
        <v>112</v>
      </c>
    </row>
    <row r="237" s="15" customFormat="1">
      <c r="A237" s="15"/>
      <c r="B237" s="250"/>
      <c r="C237" s="251"/>
      <c r="D237" s="211" t="s">
        <v>133</v>
      </c>
      <c r="E237" s="252" t="s">
        <v>19</v>
      </c>
      <c r="F237" s="253" t="s">
        <v>358</v>
      </c>
      <c r="G237" s="251"/>
      <c r="H237" s="252" t="s">
        <v>19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133</v>
      </c>
      <c r="AU237" s="259" t="s">
        <v>77</v>
      </c>
      <c r="AV237" s="15" t="s">
        <v>75</v>
      </c>
      <c r="AW237" s="15" t="s">
        <v>32</v>
      </c>
      <c r="AX237" s="15" t="s">
        <v>70</v>
      </c>
      <c r="AY237" s="259" t="s">
        <v>112</v>
      </c>
    </row>
    <row r="238" s="13" customFormat="1">
      <c r="A238" s="13"/>
      <c r="B238" s="218"/>
      <c r="C238" s="219"/>
      <c r="D238" s="211" t="s">
        <v>133</v>
      </c>
      <c r="E238" s="220" t="s">
        <v>19</v>
      </c>
      <c r="F238" s="221" t="s">
        <v>75</v>
      </c>
      <c r="G238" s="219"/>
      <c r="H238" s="222">
        <v>1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133</v>
      </c>
      <c r="AU238" s="228" t="s">
        <v>77</v>
      </c>
      <c r="AV238" s="13" t="s">
        <v>77</v>
      </c>
      <c r="AW238" s="13" t="s">
        <v>32</v>
      </c>
      <c r="AX238" s="13" t="s">
        <v>70</v>
      </c>
      <c r="AY238" s="228" t="s">
        <v>112</v>
      </c>
    </row>
    <row r="239" s="15" customFormat="1">
      <c r="A239" s="15"/>
      <c r="B239" s="250"/>
      <c r="C239" s="251"/>
      <c r="D239" s="211" t="s">
        <v>133</v>
      </c>
      <c r="E239" s="252" t="s">
        <v>19</v>
      </c>
      <c r="F239" s="253" t="s">
        <v>359</v>
      </c>
      <c r="G239" s="251"/>
      <c r="H239" s="252" t="s">
        <v>19</v>
      </c>
      <c r="I239" s="254"/>
      <c r="J239" s="251"/>
      <c r="K239" s="251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133</v>
      </c>
      <c r="AU239" s="259" t="s">
        <v>77</v>
      </c>
      <c r="AV239" s="15" t="s">
        <v>75</v>
      </c>
      <c r="AW239" s="15" t="s">
        <v>32</v>
      </c>
      <c r="AX239" s="15" t="s">
        <v>70</v>
      </c>
      <c r="AY239" s="259" t="s">
        <v>112</v>
      </c>
    </row>
    <row r="240" s="13" customFormat="1">
      <c r="A240" s="13"/>
      <c r="B240" s="218"/>
      <c r="C240" s="219"/>
      <c r="D240" s="211" t="s">
        <v>133</v>
      </c>
      <c r="E240" s="220" t="s">
        <v>19</v>
      </c>
      <c r="F240" s="221" t="s">
        <v>77</v>
      </c>
      <c r="G240" s="219"/>
      <c r="H240" s="222">
        <v>2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8" t="s">
        <v>133</v>
      </c>
      <c r="AU240" s="228" t="s">
        <v>77</v>
      </c>
      <c r="AV240" s="13" t="s">
        <v>77</v>
      </c>
      <c r="AW240" s="13" t="s">
        <v>32</v>
      </c>
      <c r="AX240" s="13" t="s">
        <v>70</v>
      </c>
      <c r="AY240" s="228" t="s">
        <v>112</v>
      </c>
    </row>
    <row r="241" s="15" customFormat="1">
      <c r="A241" s="15"/>
      <c r="B241" s="250"/>
      <c r="C241" s="251"/>
      <c r="D241" s="211" t="s">
        <v>133</v>
      </c>
      <c r="E241" s="252" t="s">
        <v>19</v>
      </c>
      <c r="F241" s="253" t="s">
        <v>360</v>
      </c>
      <c r="G241" s="251"/>
      <c r="H241" s="252" t="s">
        <v>19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133</v>
      </c>
      <c r="AU241" s="259" t="s">
        <v>77</v>
      </c>
      <c r="AV241" s="15" t="s">
        <v>75</v>
      </c>
      <c r="AW241" s="15" t="s">
        <v>32</v>
      </c>
      <c r="AX241" s="15" t="s">
        <v>70</v>
      </c>
      <c r="AY241" s="259" t="s">
        <v>112</v>
      </c>
    </row>
    <row r="242" s="13" customFormat="1">
      <c r="A242" s="13"/>
      <c r="B242" s="218"/>
      <c r="C242" s="219"/>
      <c r="D242" s="211" t="s">
        <v>133</v>
      </c>
      <c r="E242" s="220" t="s">
        <v>19</v>
      </c>
      <c r="F242" s="221" t="s">
        <v>162</v>
      </c>
      <c r="G242" s="219"/>
      <c r="H242" s="222">
        <v>8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8" t="s">
        <v>133</v>
      </c>
      <c r="AU242" s="228" t="s">
        <v>77</v>
      </c>
      <c r="AV242" s="13" t="s">
        <v>77</v>
      </c>
      <c r="AW242" s="13" t="s">
        <v>32</v>
      </c>
      <c r="AX242" s="13" t="s">
        <v>70</v>
      </c>
      <c r="AY242" s="228" t="s">
        <v>112</v>
      </c>
    </row>
    <row r="243" s="14" customFormat="1">
      <c r="A243" s="14"/>
      <c r="B243" s="229"/>
      <c r="C243" s="230"/>
      <c r="D243" s="211" t="s">
        <v>133</v>
      </c>
      <c r="E243" s="231" t="s">
        <v>19</v>
      </c>
      <c r="F243" s="232" t="s">
        <v>135</v>
      </c>
      <c r="G243" s="230"/>
      <c r="H243" s="233">
        <v>17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9" t="s">
        <v>133</v>
      </c>
      <c r="AU243" s="239" t="s">
        <v>77</v>
      </c>
      <c r="AV243" s="14" t="s">
        <v>120</v>
      </c>
      <c r="AW243" s="14" t="s">
        <v>32</v>
      </c>
      <c r="AX243" s="14" t="s">
        <v>75</v>
      </c>
      <c r="AY243" s="239" t="s">
        <v>112</v>
      </c>
    </row>
    <row r="244" s="2" customFormat="1" ht="24.15" customHeight="1">
      <c r="A244" s="39"/>
      <c r="B244" s="40"/>
      <c r="C244" s="198" t="s">
        <v>361</v>
      </c>
      <c r="D244" s="198" t="s">
        <v>115</v>
      </c>
      <c r="E244" s="199" t="s">
        <v>362</v>
      </c>
      <c r="F244" s="200" t="s">
        <v>363</v>
      </c>
      <c r="G244" s="201" t="s">
        <v>294</v>
      </c>
      <c r="H244" s="202">
        <v>1</v>
      </c>
      <c r="I244" s="203"/>
      <c r="J244" s="204">
        <f>ROUND(I244*H244,2)</f>
        <v>0</v>
      </c>
      <c r="K244" s="200" t="s">
        <v>119</v>
      </c>
      <c r="L244" s="45"/>
      <c r="M244" s="205" t="s">
        <v>19</v>
      </c>
      <c r="N244" s="206" t="s">
        <v>41</v>
      </c>
      <c r="O244" s="85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120</v>
      </c>
      <c r="AT244" s="209" t="s">
        <v>115</v>
      </c>
      <c r="AU244" s="209" t="s">
        <v>77</v>
      </c>
      <c r="AY244" s="18" t="s">
        <v>112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75</v>
      </c>
      <c r="BK244" s="210">
        <f>ROUND(I244*H244,2)</f>
        <v>0</v>
      </c>
      <c r="BL244" s="18" t="s">
        <v>120</v>
      </c>
      <c r="BM244" s="209" t="s">
        <v>364</v>
      </c>
    </row>
    <row r="245" s="2" customFormat="1">
      <c r="A245" s="39"/>
      <c r="B245" s="40"/>
      <c r="C245" s="41"/>
      <c r="D245" s="211" t="s">
        <v>122</v>
      </c>
      <c r="E245" s="41"/>
      <c r="F245" s="212" t="s">
        <v>365</v>
      </c>
      <c r="G245" s="41"/>
      <c r="H245" s="41"/>
      <c r="I245" s="213"/>
      <c r="J245" s="41"/>
      <c r="K245" s="41"/>
      <c r="L245" s="45"/>
      <c r="M245" s="214"/>
      <c r="N245" s="21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122</v>
      </c>
      <c r="AU245" s="18" t="s">
        <v>77</v>
      </c>
    </row>
    <row r="246" s="2" customFormat="1">
      <c r="A246" s="39"/>
      <c r="B246" s="40"/>
      <c r="C246" s="41"/>
      <c r="D246" s="216" t="s">
        <v>124</v>
      </c>
      <c r="E246" s="41"/>
      <c r="F246" s="217" t="s">
        <v>366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124</v>
      </c>
      <c r="AU246" s="18" t="s">
        <v>77</v>
      </c>
    </row>
    <row r="247" s="2" customFormat="1" ht="33" customHeight="1">
      <c r="A247" s="39"/>
      <c r="B247" s="40"/>
      <c r="C247" s="198" t="s">
        <v>367</v>
      </c>
      <c r="D247" s="198" t="s">
        <v>115</v>
      </c>
      <c r="E247" s="199" t="s">
        <v>368</v>
      </c>
      <c r="F247" s="200" t="s">
        <v>369</v>
      </c>
      <c r="G247" s="201" t="s">
        <v>294</v>
      </c>
      <c r="H247" s="202">
        <v>45</v>
      </c>
      <c r="I247" s="203"/>
      <c r="J247" s="204">
        <f>ROUND(I247*H247,2)</f>
        <v>0</v>
      </c>
      <c r="K247" s="200" t="s">
        <v>119</v>
      </c>
      <c r="L247" s="45"/>
      <c r="M247" s="205" t="s">
        <v>19</v>
      </c>
      <c r="N247" s="206" t="s">
        <v>41</v>
      </c>
      <c r="O247" s="85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9" t="s">
        <v>120</v>
      </c>
      <c r="AT247" s="209" t="s">
        <v>115</v>
      </c>
      <c r="AU247" s="209" t="s">
        <v>77</v>
      </c>
      <c r="AY247" s="18" t="s">
        <v>112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75</v>
      </c>
      <c r="BK247" s="210">
        <f>ROUND(I247*H247,2)</f>
        <v>0</v>
      </c>
      <c r="BL247" s="18" t="s">
        <v>120</v>
      </c>
      <c r="BM247" s="209" t="s">
        <v>370</v>
      </c>
    </row>
    <row r="248" s="2" customFormat="1">
      <c r="A248" s="39"/>
      <c r="B248" s="40"/>
      <c r="C248" s="41"/>
      <c r="D248" s="211" t="s">
        <v>122</v>
      </c>
      <c r="E248" s="41"/>
      <c r="F248" s="212" t="s">
        <v>371</v>
      </c>
      <c r="G248" s="41"/>
      <c r="H248" s="41"/>
      <c r="I248" s="213"/>
      <c r="J248" s="41"/>
      <c r="K248" s="41"/>
      <c r="L248" s="45"/>
      <c r="M248" s="214"/>
      <c r="N248" s="21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122</v>
      </c>
      <c r="AU248" s="18" t="s">
        <v>77</v>
      </c>
    </row>
    <row r="249" s="2" customFormat="1">
      <c r="A249" s="39"/>
      <c r="B249" s="40"/>
      <c r="C249" s="41"/>
      <c r="D249" s="216" t="s">
        <v>124</v>
      </c>
      <c r="E249" s="41"/>
      <c r="F249" s="217" t="s">
        <v>372</v>
      </c>
      <c r="G249" s="41"/>
      <c r="H249" s="41"/>
      <c r="I249" s="213"/>
      <c r="J249" s="41"/>
      <c r="K249" s="41"/>
      <c r="L249" s="45"/>
      <c r="M249" s="214"/>
      <c r="N249" s="21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124</v>
      </c>
      <c r="AU249" s="18" t="s">
        <v>77</v>
      </c>
    </row>
    <row r="250" s="13" customFormat="1">
      <c r="A250" s="13"/>
      <c r="B250" s="218"/>
      <c r="C250" s="219"/>
      <c r="D250" s="211" t="s">
        <v>133</v>
      </c>
      <c r="E250" s="219"/>
      <c r="F250" s="221" t="s">
        <v>373</v>
      </c>
      <c r="G250" s="219"/>
      <c r="H250" s="222">
        <v>45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8" t="s">
        <v>133</v>
      </c>
      <c r="AU250" s="228" t="s">
        <v>77</v>
      </c>
      <c r="AV250" s="13" t="s">
        <v>77</v>
      </c>
      <c r="AW250" s="13" t="s">
        <v>4</v>
      </c>
      <c r="AX250" s="13" t="s">
        <v>75</v>
      </c>
      <c r="AY250" s="228" t="s">
        <v>112</v>
      </c>
    </row>
    <row r="251" s="2" customFormat="1" ht="24.15" customHeight="1">
      <c r="A251" s="39"/>
      <c r="B251" s="40"/>
      <c r="C251" s="198" t="s">
        <v>374</v>
      </c>
      <c r="D251" s="198" t="s">
        <v>115</v>
      </c>
      <c r="E251" s="199" t="s">
        <v>375</v>
      </c>
      <c r="F251" s="200" t="s">
        <v>376</v>
      </c>
      <c r="G251" s="201" t="s">
        <v>118</v>
      </c>
      <c r="H251" s="202">
        <v>32.5</v>
      </c>
      <c r="I251" s="203"/>
      <c r="J251" s="204">
        <f>ROUND(I251*H251,2)</f>
        <v>0</v>
      </c>
      <c r="K251" s="200" t="s">
        <v>119</v>
      </c>
      <c r="L251" s="45"/>
      <c r="M251" s="205" t="s">
        <v>19</v>
      </c>
      <c r="N251" s="206" t="s">
        <v>41</v>
      </c>
      <c r="O251" s="85"/>
      <c r="P251" s="207">
        <f>O251*H251</f>
        <v>0</v>
      </c>
      <c r="Q251" s="207">
        <v>0.13095999999999999</v>
      </c>
      <c r="R251" s="207">
        <f>Q251*H251</f>
        <v>4.2561999999999998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120</v>
      </c>
      <c r="AT251" s="209" t="s">
        <v>115</v>
      </c>
      <c r="AU251" s="209" t="s">
        <v>77</v>
      </c>
      <c r="AY251" s="18" t="s">
        <v>112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75</v>
      </c>
      <c r="BK251" s="210">
        <f>ROUND(I251*H251,2)</f>
        <v>0</v>
      </c>
      <c r="BL251" s="18" t="s">
        <v>120</v>
      </c>
      <c r="BM251" s="209" t="s">
        <v>377</v>
      </c>
    </row>
    <row r="252" s="2" customFormat="1">
      <c r="A252" s="39"/>
      <c r="B252" s="40"/>
      <c r="C252" s="41"/>
      <c r="D252" s="211" t="s">
        <v>122</v>
      </c>
      <c r="E252" s="41"/>
      <c r="F252" s="212" t="s">
        <v>378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122</v>
      </c>
      <c r="AU252" s="18" t="s">
        <v>77</v>
      </c>
    </row>
    <row r="253" s="2" customFormat="1">
      <c r="A253" s="39"/>
      <c r="B253" s="40"/>
      <c r="C253" s="41"/>
      <c r="D253" s="216" t="s">
        <v>124</v>
      </c>
      <c r="E253" s="41"/>
      <c r="F253" s="217" t="s">
        <v>379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124</v>
      </c>
      <c r="AU253" s="18" t="s">
        <v>77</v>
      </c>
    </row>
    <row r="254" s="2" customFormat="1" ht="16.5" customHeight="1">
      <c r="A254" s="39"/>
      <c r="B254" s="40"/>
      <c r="C254" s="240" t="s">
        <v>380</v>
      </c>
      <c r="D254" s="240" t="s">
        <v>158</v>
      </c>
      <c r="E254" s="241" t="s">
        <v>381</v>
      </c>
      <c r="F254" s="242" t="s">
        <v>382</v>
      </c>
      <c r="G254" s="243" t="s">
        <v>118</v>
      </c>
      <c r="H254" s="244">
        <v>32.5</v>
      </c>
      <c r="I254" s="245"/>
      <c r="J254" s="246">
        <f>ROUND(I254*H254,2)</f>
        <v>0</v>
      </c>
      <c r="K254" s="242" t="s">
        <v>119</v>
      </c>
      <c r="L254" s="247"/>
      <c r="M254" s="248" t="s">
        <v>19</v>
      </c>
      <c r="N254" s="249" t="s">
        <v>41</v>
      </c>
      <c r="O254" s="85"/>
      <c r="P254" s="207">
        <f>O254*H254</f>
        <v>0</v>
      </c>
      <c r="Q254" s="207">
        <v>0.12</v>
      </c>
      <c r="R254" s="207">
        <f>Q254*H254</f>
        <v>3.8999999999999999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162</v>
      </c>
      <c r="AT254" s="209" t="s">
        <v>158</v>
      </c>
      <c r="AU254" s="209" t="s">
        <v>77</v>
      </c>
      <c r="AY254" s="18" t="s">
        <v>112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75</v>
      </c>
      <c r="BK254" s="210">
        <f>ROUND(I254*H254,2)</f>
        <v>0</v>
      </c>
      <c r="BL254" s="18" t="s">
        <v>120</v>
      </c>
      <c r="BM254" s="209" t="s">
        <v>383</v>
      </c>
    </row>
    <row r="255" s="2" customFormat="1">
      <c r="A255" s="39"/>
      <c r="B255" s="40"/>
      <c r="C255" s="41"/>
      <c r="D255" s="211" t="s">
        <v>122</v>
      </c>
      <c r="E255" s="41"/>
      <c r="F255" s="212" t="s">
        <v>382</v>
      </c>
      <c r="G255" s="41"/>
      <c r="H255" s="41"/>
      <c r="I255" s="213"/>
      <c r="J255" s="41"/>
      <c r="K255" s="41"/>
      <c r="L255" s="45"/>
      <c r="M255" s="214"/>
      <c r="N255" s="21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122</v>
      </c>
      <c r="AU255" s="18" t="s">
        <v>77</v>
      </c>
    </row>
    <row r="256" s="2" customFormat="1" ht="24.15" customHeight="1">
      <c r="A256" s="39"/>
      <c r="B256" s="40"/>
      <c r="C256" s="198" t="s">
        <v>202</v>
      </c>
      <c r="D256" s="198" t="s">
        <v>115</v>
      </c>
      <c r="E256" s="199" t="s">
        <v>384</v>
      </c>
      <c r="F256" s="200" t="s">
        <v>385</v>
      </c>
      <c r="G256" s="201" t="s">
        <v>118</v>
      </c>
      <c r="H256" s="202">
        <v>43.299999999999997</v>
      </c>
      <c r="I256" s="203"/>
      <c r="J256" s="204">
        <f>ROUND(I256*H256,2)</f>
        <v>0</v>
      </c>
      <c r="K256" s="200" t="s">
        <v>119</v>
      </c>
      <c r="L256" s="45"/>
      <c r="M256" s="205" t="s">
        <v>19</v>
      </c>
      <c r="N256" s="206" t="s">
        <v>41</v>
      </c>
      <c r="O256" s="85"/>
      <c r="P256" s="207">
        <f>O256*H256</f>
        <v>0</v>
      </c>
      <c r="Q256" s="207">
        <v>0</v>
      </c>
      <c r="R256" s="207">
        <f>Q256*H256</f>
        <v>0</v>
      </c>
      <c r="S256" s="207">
        <v>0.252</v>
      </c>
      <c r="T256" s="208">
        <f>S256*H256</f>
        <v>10.9116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120</v>
      </c>
      <c r="AT256" s="209" t="s">
        <v>115</v>
      </c>
      <c r="AU256" s="209" t="s">
        <v>77</v>
      </c>
      <c r="AY256" s="18" t="s">
        <v>112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75</v>
      </c>
      <c r="BK256" s="210">
        <f>ROUND(I256*H256,2)</f>
        <v>0</v>
      </c>
      <c r="BL256" s="18" t="s">
        <v>120</v>
      </c>
      <c r="BM256" s="209" t="s">
        <v>386</v>
      </c>
    </row>
    <row r="257" s="2" customFormat="1">
      <c r="A257" s="39"/>
      <c r="B257" s="40"/>
      <c r="C257" s="41"/>
      <c r="D257" s="211" t="s">
        <v>122</v>
      </c>
      <c r="E257" s="41"/>
      <c r="F257" s="212" t="s">
        <v>387</v>
      </c>
      <c r="G257" s="41"/>
      <c r="H257" s="41"/>
      <c r="I257" s="213"/>
      <c r="J257" s="41"/>
      <c r="K257" s="41"/>
      <c r="L257" s="45"/>
      <c r="M257" s="214"/>
      <c r="N257" s="21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122</v>
      </c>
      <c r="AU257" s="18" t="s">
        <v>77</v>
      </c>
    </row>
    <row r="258" s="2" customFormat="1">
      <c r="A258" s="39"/>
      <c r="B258" s="40"/>
      <c r="C258" s="41"/>
      <c r="D258" s="216" t="s">
        <v>124</v>
      </c>
      <c r="E258" s="41"/>
      <c r="F258" s="217" t="s">
        <v>388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124</v>
      </c>
      <c r="AU258" s="18" t="s">
        <v>77</v>
      </c>
    </row>
    <row r="259" s="2" customFormat="1" ht="16.5" customHeight="1">
      <c r="A259" s="39"/>
      <c r="B259" s="40"/>
      <c r="C259" s="198" t="s">
        <v>389</v>
      </c>
      <c r="D259" s="198" t="s">
        <v>115</v>
      </c>
      <c r="E259" s="199" t="s">
        <v>390</v>
      </c>
      <c r="F259" s="200" t="s">
        <v>391</v>
      </c>
      <c r="G259" s="201" t="s">
        <v>214</v>
      </c>
      <c r="H259" s="202">
        <v>255</v>
      </c>
      <c r="I259" s="203"/>
      <c r="J259" s="204">
        <f>ROUND(I259*H259,2)</f>
        <v>0</v>
      </c>
      <c r="K259" s="200" t="s">
        <v>119</v>
      </c>
      <c r="L259" s="45"/>
      <c r="M259" s="205" t="s">
        <v>19</v>
      </c>
      <c r="N259" s="206" t="s">
        <v>41</v>
      </c>
      <c r="O259" s="85"/>
      <c r="P259" s="207">
        <f>O259*H259</f>
        <v>0</v>
      </c>
      <c r="Q259" s="207">
        <v>0</v>
      </c>
      <c r="R259" s="207">
        <f>Q259*H259</f>
        <v>0</v>
      </c>
      <c r="S259" s="207">
        <v>0.01</v>
      </c>
      <c r="T259" s="208">
        <f>S259*H259</f>
        <v>2.5500000000000003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9" t="s">
        <v>120</v>
      </c>
      <c r="AT259" s="209" t="s">
        <v>115</v>
      </c>
      <c r="AU259" s="209" t="s">
        <v>77</v>
      </c>
      <c r="AY259" s="18" t="s">
        <v>112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75</v>
      </c>
      <c r="BK259" s="210">
        <f>ROUND(I259*H259,2)</f>
        <v>0</v>
      </c>
      <c r="BL259" s="18" t="s">
        <v>120</v>
      </c>
      <c r="BM259" s="209" t="s">
        <v>392</v>
      </c>
    </row>
    <row r="260" s="2" customFormat="1">
      <c r="A260" s="39"/>
      <c r="B260" s="40"/>
      <c r="C260" s="41"/>
      <c r="D260" s="211" t="s">
        <v>122</v>
      </c>
      <c r="E260" s="41"/>
      <c r="F260" s="212" t="s">
        <v>393</v>
      </c>
      <c r="G260" s="41"/>
      <c r="H260" s="41"/>
      <c r="I260" s="213"/>
      <c r="J260" s="41"/>
      <c r="K260" s="41"/>
      <c r="L260" s="45"/>
      <c r="M260" s="214"/>
      <c r="N260" s="215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122</v>
      </c>
      <c r="AU260" s="18" t="s">
        <v>77</v>
      </c>
    </row>
    <row r="261" s="2" customFormat="1">
      <c r="A261" s="39"/>
      <c r="B261" s="40"/>
      <c r="C261" s="41"/>
      <c r="D261" s="216" t="s">
        <v>124</v>
      </c>
      <c r="E261" s="41"/>
      <c r="F261" s="217" t="s">
        <v>394</v>
      </c>
      <c r="G261" s="41"/>
      <c r="H261" s="41"/>
      <c r="I261" s="213"/>
      <c r="J261" s="41"/>
      <c r="K261" s="41"/>
      <c r="L261" s="45"/>
      <c r="M261" s="214"/>
      <c r="N261" s="21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124</v>
      </c>
      <c r="AU261" s="18" t="s">
        <v>77</v>
      </c>
    </row>
    <row r="262" s="13" customFormat="1">
      <c r="A262" s="13"/>
      <c r="B262" s="218"/>
      <c r="C262" s="219"/>
      <c r="D262" s="211" t="s">
        <v>133</v>
      </c>
      <c r="E262" s="220" t="s">
        <v>19</v>
      </c>
      <c r="F262" s="221" t="s">
        <v>395</v>
      </c>
      <c r="G262" s="219"/>
      <c r="H262" s="222">
        <v>255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8" t="s">
        <v>133</v>
      </c>
      <c r="AU262" s="228" t="s">
        <v>77</v>
      </c>
      <c r="AV262" s="13" t="s">
        <v>77</v>
      </c>
      <c r="AW262" s="13" t="s">
        <v>32</v>
      </c>
      <c r="AX262" s="13" t="s">
        <v>75</v>
      </c>
      <c r="AY262" s="228" t="s">
        <v>112</v>
      </c>
    </row>
    <row r="263" s="2" customFormat="1" ht="24.15" customHeight="1">
      <c r="A263" s="39"/>
      <c r="B263" s="40"/>
      <c r="C263" s="198" t="s">
        <v>75</v>
      </c>
      <c r="D263" s="198" t="s">
        <v>115</v>
      </c>
      <c r="E263" s="199" t="s">
        <v>396</v>
      </c>
      <c r="F263" s="200" t="s">
        <v>397</v>
      </c>
      <c r="G263" s="201" t="s">
        <v>118</v>
      </c>
      <c r="H263" s="202">
        <v>12</v>
      </c>
      <c r="I263" s="203"/>
      <c r="J263" s="204">
        <f>ROUND(I263*H263,2)</f>
        <v>0</v>
      </c>
      <c r="K263" s="200" t="s">
        <v>119</v>
      </c>
      <c r="L263" s="45"/>
      <c r="M263" s="205" t="s">
        <v>19</v>
      </c>
      <c r="N263" s="206" t="s">
        <v>41</v>
      </c>
      <c r="O263" s="85"/>
      <c r="P263" s="207">
        <f>O263*H263</f>
        <v>0</v>
      </c>
      <c r="Q263" s="207">
        <v>0</v>
      </c>
      <c r="R263" s="207">
        <f>Q263*H263</f>
        <v>0</v>
      </c>
      <c r="S263" s="207">
        <v>0.25</v>
      </c>
      <c r="T263" s="208">
        <f>S263*H263</f>
        <v>3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120</v>
      </c>
      <c r="AT263" s="209" t="s">
        <v>115</v>
      </c>
      <c r="AU263" s="209" t="s">
        <v>77</v>
      </c>
      <c r="AY263" s="18" t="s">
        <v>112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75</v>
      </c>
      <c r="BK263" s="210">
        <f>ROUND(I263*H263,2)</f>
        <v>0</v>
      </c>
      <c r="BL263" s="18" t="s">
        <v>120</v>
      </c>
      <c r="BM263" s="209" t="s">
        <v>398</v>
      </c>
    </row>
    <row r="264" s="2" customFormat="1">
      <c r="A264" s="39"/>
      <c r="B264" s="40"/>
      <c r="C264" s="41"/>
      <c r="D264" s="211" t="s">
        <v>122</v>
      </c>
      <c r="E264" s="41"/>
      <c r="F264" s="212" t="s">
        <v>399</v>
      </c>
      <c r="G264" s="41"/>
      <c r="H264" s="41"/>
      <c r="I264" s="213"/>
      <c r="J264" s="41"/>
      <c r="K264" s="41"/>
      <c r="L264" s="45"/>
      <c r="M264" s="214"/>
      <c r="N264" s="21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122</v>
      </c>
      <c r="AU264" s="18" t="s">
        <v>77</v>
      </c>
    </row>
    <row r="265" s="2" customFormat="1">
      <c r="A265" s="39"/>
      <c r="B265" s="40"/>
      <c r="C265" s="41"/>
      <c r="D265" s="216" t="s">
        <v>124</v>
      </c>
      <c r="E265" s="41"/>
      <c r="F265" s="217" t="s">
        <v>400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124</v>
      </c>
      <c r="AU265" s="18" t="s">
        <v>77</v>
      </c>
    </row>
    <row r="266" s="2" customFormat="1" ht="33" customHeight="1">
      <c r="A266" s="39"/>
      <c r="B266" s="40"/>
      <c r="C266" s="198" t="s">
        <v>120</v>
      </c>
      <c r="D266" s="198" t="s">
        <v>115</v>
      </c>
      <c r="E266" s="199" t="s">
        <v>401</v>
      </c>
      <c r="F266" s="200" t="s">
        <v>402</v>
      </c>
      <c r="G266" s="201" t="s">
        <v>214</v>
      </c>
      <c r="H266" s="202">
        <v>11.619999999999999</v>
      </c>
      <c r="I266" s="203"/>
      <c r="J266" s="204">
        <f>ROUND(I266*H266,2)</f>
        <v>0</v>
      </c>
      <c r="K266" s="200" t="s">
        <v>119</v>
      </c>
      <c r="L266" s="45"/>
      <c r="M266" s="205" t="s">
        <v>19</v>
      </c>
      <c r="N266" s="206" t="s">
        <v>41</v>
      </c>
      <c r="O266" s="85"/>
      <c r="P266" s="207">
        <f>O266*H266</f>
        <v>0</v>
      </c>
      <c r="Q266" s="207">
        <v>0</v>
      </c>
      <c r="R266" s="207">
        <f>Q266*H266</f>
        <v>0</v>
      </c>
      <c r="S266" s="207">
        <v>0.070000000000000007</v>
      </c>
      <c r="T266" s="208">
        <f>S266*H266</f>
        <v>0.81340000000000001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120</v>
      </c>
      <c r="AT266" s="209" t="s">
        <v>115</v>
      </c>
      <c r="AU266" s="209" t="s">
        <v>77</v>
      </c>
      <c r="AY266" s="18" t="s">
        <v>112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75</v>
      </c>
      <c r="BK266" s="210">
        <f>ROUND(I266*H266,2)</f>
        <v>0</v>
      </c>
      <c r="BL266" s="18" t="s">
        <v>120</v>
      </c>
      <c r="BM266" s="209" t="s">
        <v>403</v>
      </c>
    </row>
    <row r="267" s="2" customFormat="1">
      <c r="A267" s="39"/>
      <c r="B267" s="40"/>
      <c r="C267" s="41"/>
      <c r="D267" s="211" t="s">
        <v>122</v>
      </c>
      <c r="E267" s="41"/>
      <c r="F267" s="212" t="s">
        <v>404</v>
      </c>
      <c r="G267" s="41"/>
      <c r="H267" s="41"/>
      <c r="I267" s="213"/>
      <c r="J267" s="41"/>
      <c r="K267" s="41"/>
      <c r="L267" s="45"/>
      <c r="M267" s="214"/>
      <c r="N267" s="21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122</v>
      </c>
      <c r="AU267" s="18" t="s">
        <v>77</v>
      </c>
    </row>
    <row r="268" s="2" customFormat="1">
      <c r="A268" s="39"/>
      <c r="B268" s="40"/>
      <c r="C268" s="41"/>
      <c r="D268" s="216" t="s">
        <v>124</v>
      </c>
      <c r="E268" s="41"/>
      <c r="F268" s="217" t="s">
        <v>405</v>
      </c>
      <c r="G268" s="41"/>
      <c r="H268" s="41"/>
      <c r="I268" s="213"/>
      <c r="J268" s="41"/>
      <c r="K268" s="41"/>
      <c r="L268" s="45"/>
      <c r="M268" s="214"/>
      <c r="N268" s="21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124</v>
      </c>
      <c r="AU268" s="18" t="s">
        <v>77</v>
      </c>
    </row>
    <row r="269" s="15" customFormat="1">
      <c r="A269" s="15"/>
      <c r="B269" s="250"/>
      <c r="C269" s="251"/>
      <c r="D269" s="211" t="s">
        <v>133</v>
      </c>
      <c r="E269" s="252" t="s">
        <v>19</v>
      </c>
      <c r="F269" s="253" t="s">
        <v>406</v>
      </c>
      <c r="G269" s="251"/>
      <c r="H269" s="252" t="s">
        <v>19</v>
      </c>
      <c r="I269" s="254"/>
      <c r="J269" s="251"/>
      <c r="K269" s="251"/>
      <c r="L269" s="255"/>
      <c r="M269" s="256"/>
      <c r="N269" s="257"/>
      <c r="O269" s="257"/>
      <c r="P269" s="257"/>
      <c r="Q269" s="257"/>
      <c r="R269" s="257"/>
      <c r="S269" s="257"/>
      <c r="T269" s="25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9" t="s">
        <v>133</v>
      </c>
      <c r="AU269" s="259" t="s">
        <v>77</v>
      </c>
      <c r="AV269" s="15" t="s">
        <v>75</v>
      </c>
      <c r="AW269" s="15" t="s">
        <v>32</v>
      </c>
      <c r="AX269" s="15" t="s">
        <v>70</v>
      </c>
      <c r="AY269" s="259" t="s">
        <v>112</v>
      </c>
    </row>
    <row r="270" s="13" customFormat="1">
      <c r="A270" s="13"/>
      <c r="B270" s="218"/>
      <c r="C270" s="219"/>
      <c r="D270" s="211" t="s">
        <v>133</v>
      </c>
      <c r="E270" s="220" t="s">
        <v>19</v>
      </c>
      <c r="F270" s="221" t="s">
        <v>407</v>
      </c>
      <c r="G270" s="219"/>
      <c r="H270" s="222">
        <v>11.619999999999999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133</v>
      </c>
      <c r="AU270" s="228" t="s">
        <v>77</v>
      </c>
      <c r="AV270" s="13" t="s">
        <v>77</v>
      </c>
      <c r="AW270" s="13" t="s">
        <v>32</v>
      </c>
      <c r="AX270" s="13" t="s">
        <v>75</v>
      </c>
      <c r="AY270" s="228" t="s">
        <v>112</v>
      </c>
    </row>
    <row r="271" s="12" customFormat="1" ht="22.8" customHeight="1">
      <c r="A271" s="12"/>
      <c r="B271" s="182"/>
      <c r="C271" s="183"/>
      <c r="D271" s="184" t="s">
        <v>69</v>
      </c>
      <c r="E271" s="196" t="s">
        <v>408</v>
      </c>
      <c r="F271" s="196" t="s">
        <v>409</v>
      </c>
      <c r="G271" s="183"/>
      <c r="H271" s="183"/>
      <c r="I271" s="186"/>
      <c r="J271" s="197">
        <f>BK271</f>
        <v>0</v>
      </c>
      <c r="K271" s="183"/>
      <c r="L271" s="188"/>
      <c r="M271" s="189"/>
      <c r="N271" s="190"/>
      <c r="O271" s="190"/>
      <c r="P271" s="191">
        <f>SUM(P272:P281)</f>
        <v>0</v>
      </c>
      <c r="Q271" s="190"/>
      <c r="R271" s="191">
        <f>SUM(R272:R281)</f>
        <v>0</v>
      </c>
      <c r="S271" s="190"/>
      <c r="T271" s="192">
        <f>SUM(T272:T281)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3" t="s">
        <v>75</v>
      </c>
      <c r="AT271" s="194" t="s">
        <v>69</v>
      </c>
      <c r="AU271" s="194" t="s">
        <v>75</v>
      </c>
      <c r="AY271" s="193" t="s">
        <v>112</v>
      </c>
      <c r="BK271" s="195">
        <f>SUM(BK272:BK281)</f>
        <v>0</v>
      </c>
    </row>
    <row r="272" s="2" customFormat="1" ht="24.15" customHeight="1">
      <c r="A272" s="39"/>
      <c r="B272" s="40"/>
      <c r="C272" s="198" t="s">
        <v>410</v>
      </c>
      <c r="D272" s="198" t="s">
        <v>115</v>
      </c>
      <c r="E272" s="199" t="s">
        <v>411</v>
      </c>
      <c r="F272" s="200" t="s">
        <v>412</v>
      </c>
      <c r="G272" s="201" t="s">
        <v>161</v>
      </c>
      <c r="H272" s="202">
        <v>17.274999999999999</v>
      </c>
      <c r="I272" s="203"/>
      <c r="J272" s="204">
        <f>ROUND(I272*H272,2)</f>
        <v>0</v>
      </c>
      <c r="K272" s="200" t="s">
        <v>119</v>
      </c>
      <c r="L272" s="45"/>
      <c r="M272" s="205" t="s">
        <v>19</v>
      </c>
      <c r="N272" s="206" t="s">
        <v>41</v>
      </c>
      <c r="O272" s="85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120</v>
      </c>
      <c r="AT272" s="209" t="s">
        <v>115</v>
      </c>
      <c r="AU272" s="209" t="s">
        <v>77</v>
      </c>
      <c r="AY272" s="18" t="s">
        <v>112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75</v>
      </c>
      <c r="BK272" s="210">
        <f>ROUND(I272*H272,2)</f>
        <v>0</v>
      </c>
      <c r="BL272" s="18" t="s">
        <v>120</v>
      </c>
      <c r="BM272" s="209" t="s">
        <v>413</v>
      </c>
    </row>
    <row r="273" s="2" customFormat="1">
      <c r="A273" s="39"/>
      <c r="B273" s="40"/>
      <c r="C273" s="41"/>
      <c r="D273" s="211" t="s">
        <v>122</v>
      </c>
      <c r="E273" s="41"/>
      <c r="F273" s="212" t="s">
        <v>414</v>
      </c>
      <c r="G273" s="41"/>
      <c r="H273" s="41"/>
      <c r="I273" s="213"/>
      <c r="J273" s="41"/>
      <c r="K273" s="41"/>
      <c r="L273" s="45"/>
      <c r="M273" s="214"/>
      <c r="N273" s="21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122</v>
      </c>
      <c r="AU273" s="18" t="s">
        <v>77</v>
      </c>
    </row>
    <row r="274" s="2" customFormat="1">
      <c r="A274" s="39"/>
      <c r="B274" s="40"/>
      <c r="C274" s="41"/>
      <c r="D274" s="216" t="s">
        <v>124</v>
      </c>
      <c r="E274" s="41"/>
      <c r="F274" s="217" t="s">
        <v>415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124</v>
      </c>
      <c r="AU274" s="18" t="s">
        <v>77</v>
      </c>
    </row>
    <row r="275" s="2" customFormat="1" ht="24.15" customHeight="1">
      <c r="A275" s="39"/>
      <c r="B275" s="40"/>
      <c r="C275" s="198" t="s">
        <v>416</v>
      </c>
      <c r="D275" s="198" t="s">
        <v>115</v>
      </c>
      <c r="E275" s="199" t="s">
        <v>417</v>
      </c>
      <c r="F275" s="200" t="s">
        <v>418</v>
      </c>
      <c r="G275" s="201" t="s">
        <v>161</v>
      </c>
      <c r="H275" s="202">
        <v>103.65000000000001</v>
      </c>
      <c r="I275" s="203"/>
      <c r="J275" s="204">
        <f>ROUND(I275*H275,2)</f>
        <v>0</v>
      </c>
      <c r="K275" s="200" t="s">
        <v>119</v>
      </c>
      <c r="L275" s="45"/>
      <c r="M275" s="205" t="s">
        <v>19</v>
      </c>
      <c r="N275" s="206" t="s">
        <v>41</v>
      </c>
      <c r="O275" s="85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120</v>
      </c>
      <c r="AT275" s="209" t="s">
        <v>115</v>
      </c>
      <c r="AU275" s="209" t="s">
        <v>77</v>
      </c>
      <c r="AY275" s="18" t="s">
        <v>112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75</v>
      </c>
      <c r="BK275" s="210">
        <f>ROUND(I275*H275,2)</f>
        <v>0</v>
      </c>
      <c r="BL275" s="18" t="s">
        <v>120</v>
      </c>
      <c r="BM275" s="209" t="s">
        <v>419</v>
      </c>
    </row>
    <row r="276" s="2" customFormat="1">
      <c r="A276" s="39"/>
      <c r="B276" s="40"/>
      <c r="C276" s="41"/>
      <c r="D276" s="211" t="s">
        <v>122</v>
      </c>
      <c r="E276" s="41"/>
      <c r="F276" s="212" t="s">
        <v>420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122</v>
      </c>
      <c r="AU276" s="18" t="s">
        <v>77</v>
      </c>
    </row>
    <row r="277" s="2" customFormat="1">
      <c r="A277" s="39"/>
      <c r="B277" s="40"/>
      <c r="C277" s="41"/>
      <c r="D277" s="216" t="s">
        <v>124</v>
      </c>
      <c r="E277" s="41"/>
      <c r="F277" s="217" t="s">
        <v>421</v>
      </c>
      <c r="G277" s="41"/>
      <c r="H277" s="41"/>
      <c r="I277" s="213"/>
      <c r="J277" s="41"/>
      <c r="K277" s="41"/>
      <c r="L277" s="45"/>
      <c r="M277" s="214"/>
      <c r="N277" s="21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124</v>
      </c>
      <c r="AU277" s="18" t="s">
        <v>77</v>
      </c>
    </row>
    <row r="278" s="13" customFormat="1">
      <c r="A278" s="13"/>
      <c r="B278" s="218"/>
      <c r="C278" s="219"/>
      <c r="D278" s="211" t="s">
        <v>133</v>
      </c>
      <c r="E278" s="219"/>
      <c r="F278" s="221" t="s">
        <v>422</v>
      </c>
      <c r="G278" s="219"/>
      <c r="H278" s="222">
        <v>103.65000000000001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133</v>
      </c>
      <c r="AU278" s="228" t="s">
        <v>77</v>
      </c>
      <c r="AV278" s="13" t="s">
        <v>77</v>
      </c>
      <c r="AW278" s="13" t="s">
        <v>4</v>
      </c>
      <c r="AX278" s="13" t="s">
        <v>75</v>
      </c>
      <c r="AY278" s="228" t="s">
        <v>112</v>
      </c>
    </row>
    <row r="279" s="2" customFormat="1" ht="24.15" customHeight="1">
      <c r="A279" s="39"/>
      <c r="B279" s="40"/>
      <c r="C279" s="198" t="s">
        <v>423</v>
      </c>
      <c r="D279" s="198" t="s">
        <v>115</v>
      </c>
      <c r="E279" s="199" t="s">
        <v>424</v>
      </c>
      <c r="F279" s="200" t="s">
        <v>167</v>
      </c>
      <c r="G279" s="201" t="s">
        <v>161</v>
      </c>
      <c r="H279" s="202">
        <v>14.725</v>
      </c>
      <c r="I279" s="203"/>
      <c r="J279" s="204">
        <f>ROUND(I279*H279,2)</f>
        <v>0</v>
      </c>
      <c r="K279" s="200" t="s">
        <v>119</v>
      </c>
      <c r="L279" s="45"/>
      <c r="M279" s="205" t="s">
        <v>19</v>
      </c>
      <c r="N279" s="206" t="s">
        <v>41</v>
      </c>
      <c r="O279" s="85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120</v>
      </c>
      <c r="AT279" s="209" t="s">
        <v>115</v>
      </c>
      <c r="AU279" s="209" t="s">
        <v>77</v>
      </c>
      <c r="AY279" s="18" t="s">
        <v>112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75</v>
      </c>
      <c r="BK279" s="210">
        <f>ROUND(I279*H279,2)</f>
        <v>0</v>
      </c>
      <c r="BL279" s="18" t="s">
        <v>120</v>
      </c>
      <c r="BM279" s="209" t="s">
        <v>425</v>
      </c>
    </row>
    <row r="280" s="2" customFormat="1">
      <c r="A280" s="39"/>
      <c r="B280" s="40"/>
      <c r="C280" s="41"/>
      <c r="D280" s="211" t="s">
        <v>122</v>
      </c>
      <c r="E280" s="41"/>
      <c r="F280" s="212" t="s">
        <v>169</v>
      </c>
      <c r="G280" s="41"/>
      <c r="H280" s="41"/>
      <c r="I280" s="213"/>
      <c r="J280" s="41"/>
      <c r="K280" s="41"/>
      <c r="L280" s="45"/>
      <c r="M280" s="214"/>
      <c r="N280" s="21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122</v>
      </c>
      <c r="AU280" s="18" t="s">
        <v>77</v>
      </c>
    </row>
    <row r="281" s="2" customFormat="1">
      <c r="A281" s="39"/>
      <c r="B281" s="40"/>
      <c r="C281" s="41"/>
      <c r="D281" s="216" t="s">
        <v>124</v>
      </c>
      <c r="E281" s="41"/>
      <c r="F281" s="217" t="s">
        <v>426</v>
      </c>
      <c r="G281" s="41"/>
      <c r="H281" s="41"/>
      <c r="I281" s="213"/>
      <c r="J281" s="41"/>
      <c r="K281" s="41"/>
      <c r="L281" s="45"/>
      <c r="M281" s="214"/>
      <c r="N281" s="21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124</v>
      </c>
      <c r="AU281" s="18" t="s">
        <v>77</v>
      </c>
    </row>
    <row r="282" s="12" customFormat="1" ht="25.92" customHeight="1">
      <c r="A282" s="12"/>
      <c r="B282" s="182"/>
      <c r="C282" s="183"/>
      <c r="D282" s="184" t="s">
        <v>69</v>
      </c>
      <c r="E282" s="185" t="s">
        <v>427</v>
      </c>
      <c r="F282" s="185" t="s">
        <v>428</v>
      </c>
      <c r="G282" s="183"/>
      <c r="H282" s="183"/>
      <c r="I282" s="186"/>
      <c r="J282" s="187">
        <f>BK282</f>
        <v>0</v>
      </c>
      <c r="K282" s="183"/>
      <c r="L282" s="188"/>
      <c r="M282" s="189"/>
      <c r="N282" s="190"/>
      <c r="O282" s="190"/>
      <c r="P282" s="191">
        <f>P283+P292+P312+P319</f>
        <v>0</v>
      </c>
      <c r="Q282" s="190"/>
      <c r="R282" s="191">
        <f>R283+R292+R312+R319</f>
        <v>0</v>
      </c>
      <c r="S282" s="190"/>
      <c r="T282" s="192">
        <f>T283+T292+T312+T319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3" t="s">
        <v>126</v>
      </c>
      <c r="AT282" s="194" t="s">
        <v>69</v>
      </c>
      <c r="AU282" s="194" t="s">
        <v>70</v>
      </c>
      <c r="AY282" s="193" t="s">
        <v>112</v>
      </c>
      <c r="BK282" s="195">
        <f>BK283+BK292+BK312+BK319</f>
        <v>0</v>
      </c>
    </row>
    <row r="283" s="12" customFormat="1" ht="22.8" customHeight="1">
      <c r="A283" s="12"/>
      <c r="B283" s="182"/>
      <c r="C283" s="183"/>
      <c r="D283" s="184" t="s">
        <v>69</v>
      </c>
      <c r="E283" s="196" t="s">
        <v>429</v>
      </c>
      <c r="F283" s="196" t="s">
        <v>430</v>
      </c>
      <c r="G283" s="183"/>
      <c r="H283" s="183"/>
      <c r="I283" s="186"/>
      <c r="J283" s="197">
        <f>BK283</f>
        <v>0</v>
      </c>
      <c r="K283" s="183"/>
      <c r="L283" s="188"/>
      <c r="M283" s="189"/>
      <c r="N283" s="190"/>
      <c r="O283" s="190"/>
      <c r="P283" s="191">
        <f>SUM(P284:P291)</f>
        <v>0</v>
      </c>
      <c r="Q283" s="190"/>
      <c r="R283" s="191">
        <f>SUM(R284:R291)</f>
        <v>0</v>
      </c>
      <c r="S283" s="190"/>
      <c r="T283" s="192">
        <f>SUM(T284:T291)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3" t="s">
        <v>126</v>
      </c>
      <c r="AT283" s="194" t="s">
        <v>69</v>
      </c>
      <c r="AU283" s="194" t="s">
        <v>75</v>
      </c>
      <c r="AY283" s="193" t="s">
        <v>112</v>
      </c>
      <c r="BK283" s="195">
        <f>SUM(BK284:BK291)</f>
        <v>0</v>
      </c>
    </row>
    <row r="284" s="2" customFormat="1" ht="16.5" customHeight="1">
      <c r="A284" s="39"/>
      <c r="B284" s="40"/>
      <c r="C284" s="198" t="s">
        <v>7</v>
      </c>
      <c r="D284" s="198" t="s">
        <v>115</v>
      </c>
      <c r="E284" s="199" t="s">
        <v>431</v>
      </c>
      <c r="F284" s="200" t="s">
        <v>430</v>
      </c>
      <c r="G284" s="201" t="s">
        <v>432</v>
      </c>
      <c r="H284" s="202">
        <v>1</v>
      </c>
      <c r="I284" s="203"/>
      <c r="J284" s="204">
        <f>ROUND(I284*H284,2)</f>
        <v>0</v>
      </c>
      <c r="K284" s="200" t="s">
        <v>119</v>
      </c>
      <c r="L284" s="45"/>
      <c r="M284" s="205" t="s">
        <v>19</v>
      </c>
      <c r="N284" s="206" t="s">
        <v>41</v>
      </c>
      <c r="O284" s="85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9" t="s">
        <v>433</v>
      </c>
      <c r="AT284" s="209" t="s">
        <v>115</v>
      </c>
      <c r="AU284" s="209" t="s">
        <v>77</v>
      </c>
      <c r="AY284" s="18" t="s">
        <v>112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8" t="s">
        <v>75</v>
      </c>
      <c r="BK284" s="210">
        <f>ROUND(I284*H284,2)</f>
        <v>0</v>
      </c>
      <c r="BL284" s="18" t="s">
        <v>433</v>
      </c>
      <c r="BM284" s="209" t="s">
        <v>434</v>
      </c>
    </row>
    <row r="285" s="2" customFormat="1">
      <c r="A285" s="39"/>
      <c r="B285" s="40"/>
      <c r="C285" s="41"/>
      <c r="D285" s="211" t="s">
        <v>122</v>
      </c>
      <c r="E285" s="41"/>
      <c r="F285" s="212" t="s">
        <v>430</v>
      </c>
      <c r="G285" s="41"/>
      <c r="H285" s="41"/>
      <c r="I285" s="213"/>
      <c r="J285" s="41"/>
      <c r="K285" s="41"/>
      <c r="L285" s="45"/>
      <c r="M285" s="214"/>
      <c r="N285" s="21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122</v>
      </c>
      <c r="AU285" s="18" t="s">
        <v>77</v>
      </c>
    </row>
    <row r="286" s="2" customFormat="1">
      <c r="A286" s="39"/>
      <c r="B286" s="40"/>
      <c r="C286" s="41"/>
      <c r="D286" s="216" t="s">
        <v>124</v>
      </c>
      <c r="E286" s="41"/>
      <c r="F286" s="217" t="s">
        <v>435</v>
      </c>
      <c r="G286" s="41"/>
      <c r="H286" s="41"/>
      <c r="I286" s="213"/>
      <c r="J286" s="41"/>
      <c r="K286" s="41"/>
      <c r="L286" s="45"/>
      <c r="M286" s="214"/>
      <c r="N286" s="21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124</v>
      </c>
      <c r="AU286" s="18" t="s">
        <v>77</v>
      </c>
    </row>
    <row r="287" s="2" customFormat="1" ht="16.5" customHeight="1">
      <c r="A287" s="39"/>
      <c r="B287" s="40"/>
      <c r="C287" s="198" t="s">
        <v>436</v>
      </c>
      <c r="D287" s="198" t="s">
        <v>115</v>
      </c>
      <c r="E287" s="199" t="s">
        <v>437</v>
      </c>
      <c r="F287" s="200" t="s">
        <v>438</v>
      </c>
      <c r="G287" s="201" t="s">
        <v>432</v>
      </c>
      <c r="H287" s="202">
        <v>1</v>
      </c>
      <c r="I287" s="203"/>
      <c r="J287" s="204">
        <f>ROUND(I287*H287,2)</f>
        <v>0</v>
      </c>
      <c r="K287" s="200" t="s">
        <v>119</v>
      </c>
      <c r="L287" s="45"/>
      <c r="M287" s="205" t="s">
        <v>19</v>
      </c>
      <c r="N287" s="206" t="s">
        <v>41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433</v>
      </c>
      <c r="AT287" s="209" t="s">
        <v>115</v>
      </c>
      <c r="AU287" s="209" t="s">
        <v>77</v>
      </c>
      <c r="AY287" s="18" t="s">
        <v>112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75</v>
      </c>
      <c r="BK287" s="210">
        <f>ROUND(I287*H287,2)</f>
        <v>0</v>
      </c>
      <c r="BL287" s="18" t="s">
        <v>433</v>
      </c>
      <c r="BM287" s="209" t="s">
        <v>439</v>
      </c>
    </row>
    <row r="288" s="2" customFormat="1">
      <c r="A288" s="39"/>
      <c r="B288" s="40"/>
      <c r="C288" s="41"/>
      <c r="D288" s="211" t="s">
        <v>122</v>
      </c>
      <c r="E288" s="41"/>
      <c r="F288" s="212" t="s">
        <v>440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122</v>
      </c>
      <c r="AU288" s="18" t="s">
        <v>77</v>
      </c>
    </row>
    <row r="289" s="2" customFormat="1">
      <c r="A289" s="39"/>
      <c r="B289" s="40"/>
      <c r="C289" s="41"/>
      <c r="D289" s="216" t="s">
        <v>124</v>
      </c>
      <c r="E289" s="41"/>
      <c r="F289" s="217" t="s">
        <v>441</v>
      </c>
      <c r="G289" s="41"/>
      <c r="H289" s="41"/>
      <c r="I289" s="213"/>
      <c r="J289" s="41"/>
      <c r="K289" s="41"/>
      <c r="L289" s="45"/>
      <c r="M289" s="214"/>
      <c r="N289" s="215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124</v>
      </c>
      <c r="AU289" s="18" t="s">
        <v>77</v>
      </c>
    </row>
    <row r="290" s="15" customFormat="1">
      <c r="A290" s="15"/>
      <c r="B290" s="250"/>
      <c r="C290" s="251"/>
      <c r="D290" s="211" t="s">
        <v>133</v>
      </c>
      <c r="E290" s="252" t="s">
        <v>19</v>
      </c>
      <c r="F290" s="253" t="s">
        <v>442</v>
      </c>
      <c r="G290" s="251"/>
      <c r="H290" s="252" t="s">
        <v>19</v>
      </c>
      <c r="I290" s="254"/>
      <c r="J290" s="251"/>
      <c r="K290" s="251"/>
      <c r="L290" s="255"/>
      <c r="M290" s="256"/>
      <c r="N290" s="257"/>
      <c r="O290" s="257"/>
      <c r="P290" s="257"/>
      <c r="Q290" s="257"/>
      <c r="R290" s="257"/>
      <c r="S290" s="257"/>
      <c r="T290" s="25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9" t="s">
        <v>133</v>
      </c>
      <c r="AU290" s="259" t="s">
        <v>77</v>
      </c>
      <c r="AV290" s="15" t="s">
        <v>75</v>
      </c>
      <c r="AW290" s="15" t="s">
        <v>32</v>
      </c>
      <c r="AX290" s="15" t="s">
        <v>70</v>
      </c>
      <c r="AY290" s="259" t="s">
        <v>112</v>
      </c>
    </row>
    <row r="291" s="13" customFormat="1">
      <c r="A291" s="13"/>
      <c r="B291" s="218"/>
      <c r="C291" s="219"/>
      <c r="D291" s="211" t="s">
        <v>133</v>
      </c>
      <c r="E291" s="220" t="s">
        <v>19</v>
      </c>
      <c r="F291" s="221" t="s">
        <v>75</v>
      </c>
      <c r="G291" s="219"/>
      <c r="H291" s="222">
        <v>1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8" t="s">
        <v>133</v>
      </c>
      <c r="AU291" s="228" t="s">
        <v>77</v>
      </c>
      <c r="AV291" s="13" t="s">
        <v>77</v>
      </c>
      <c r="AW291" s="13" t="s">
        <v>32</v>
      </c>
      <c r="AX291" s="13" t="s">
        <v>75</v>
      </c>
      <c r="AY291" s="228" t="s">
        <v>112</v>
      </c>
    </row>
    <row r="292" s="12" customFormat="1" ht="22.8" customHeight="1">
      <c r="A292" s="12"/>
      <c r="B292" s="182"/>
      <c r="C292" s="183"/>
      <c r="D292" s="184" t="s">
        <v>69</v>
      </c>
      <c r="E292" s="196" t="s">
        <v>443</v>
      </c>
      <c r="F292" s="196" t="s">
        <v>444</v>
      </c>
      <c r="G292" s="183"/>
      <c r="H292" s="183"/>
      <c r="I292" s="186"/>
      <c r="J292" s="197">
        <f>BK292</f>
        <v>0</v>
      </c>
      <c r="K292" s="183"/>
      <c r="L292" s="188"/>
      <c r="M292" s="189"/>
      <c r="N292" s="190"/>
      <c r="O292" s="190"/>
      <c r="P292" s="191">
        <f>SUM(P293:P311)</f>
        <v>0</v>
      </c>
      <c r="Q292" s="190"/>
      <c r="R292" s="191">
        <f>SUM(R293:R311)</f>
        <v>0</v>
      </c>
      <c r="S292" s="190"/>
      <c r="T292" s="192">
        <f>SUM(T293:T311)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3" t="s">
        <v>126</v>
      </c>
      <c r="AT292" s="194" t="s">
        <v>69</v>
      </c>
      <c r="AU292" s="194" t="s">
        <v>75</v>
      </c>
      <c r="AY292" s="193" t="s">
        <v>112</v>
      </c>
      <c r="BK292" s="195">
        <f>SUM(BK293:BK311)</f>
        <v>0</v>
      </c>
    </row>
    <row r="293" s="2" customFormat="1" ht="16.5" customHeight="1">
      <c r="A293" s="39"/>
      <c r="B293" s="40"/>
      <c r="C293" s="198" t="s">
        <v>445</v>
      </c>
      <c r="D293" s="198" t="s">
        <v>115</v>
      </c>
      <c r="E293" s="199" t="s">
        <v>446</v>
      </c>
      <c r="F293" s="200" t="s">
        <v>444</v>
      </c>
      <c r="G293" s="201" t="s">
        <v>432</v>
      </c>
      <c r="H293" s="202">
        <v>1</v>
      </c>
      <c r="I293" s="203"/>
      <c r="J293" s="204">
        <f>ROUND(I293*H293,2)</f>
        <v>0</v>
      </c>
      <c r="K293" s="200" t="s">
        <v>119</v>
      </c>
      <c r="L293" s="45"/>
      <c r="M293" s="205" t="s">
        <v>19</v>
      </c>
      <c r="N293" s="206" t="s">
        <v>41</v>
      </c>
      <c r="O293" s="85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9" t="s">
        <v>433</v>
      </c>
      <c r="AT293" s="209" t="s">
        <v>115</v>
      </c>
      <c r="AU293" s="209" t="s">
        <v>77</v>
      </c>
      <c r="AY293" s="18" t="s">
        <v>112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75</v>
      </c>
      <c r="BK293" s="210">
        <f>ROUND(I293*H293,2)</f>
        <v>0</v>
      </c>
      <c r="BL293" s="18" t="s">
        <v>433</v>
      </c>
      <c r="BM293" s="209" t="s">
        <v>447</v>
      </c>
    </row>
    <row r="294" s="2" customFormat="1">
      <c r="A294" s="39"/>
      <c r="B294" s="40"/>
      <c r="C294" s="41"/>
      <c r="D294" s="211" t="s">
        <v>122</v>
      </c>
      <c r="E294" s="41"/>
      <c r="F294" s="212" t="s">
        <v>444</v>
      </c>
      <c r="G294" s="41"/>
      <c r="H294" s="41"/>
      <c r="I294" s="213"/>
      <c r="J294" s="41"/>
      <c r="K294" s="41"/>
      <c r="L294" s="45"/>
      <c r="M294" s="214"/>
      <c r="N294" s="21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122</v>
      </c>
      <c r="AU294" s="18" t="s">
        <v>77</v>
      </c>
    </row>
    <row r="295" s="2" customFormat="1">
      <c r="A295" s="39"/>
      <c r="B295" s="40"/>
      <c r="C295" s="41"/>
      <c r="D295" s="216" t="s">
        <v>124</v>
      </c>
      <c r="E295" s="41"/>
      <c r="F295" s="217" t="s">
        <v>448</v>
      </c>
      <c r="G295" s="41"/>
      <c r="H295" s="41"/>
      <c r="I295" s="213"/>
      <c r="J295" s="41"/>
      <c r="K295" s="41"/>
      <c r="L295" s="45"/>
      <c r="M295" s="214"/>
      <c r="N295" s="21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124</v>
      </c>
      <c r="AU295" s="18" t="s">
        <v>77</v>
      </c>
    </row>
    <row r="296" s="2" customFormat="1" ht="16.5" customHeight="1">
      <c r="A296" s="39"/>
      <c r="B296" s="40"/>
      <c r="C296" s="198" t="s">
        <v>449</v>
      </c>
      <c r="D296" s="198" t="s">
        <v>115</v>
      </c>
      <c r="E296" s="199" t="s">
        <v>450</v>
      </c>
      <c r="F296" s="200" t="s">
        <v>451</v>
      </c>
      <c r="G296" s="201" t="s">
        <v>432</v>
      </c>
      <c r="H296" s="202">
        <v>1</v>
      </c>
      <c r="I296" s="203"/>
      <c r="J296" s="204">
        <f>ROUND(I296*H296,2)</f>
        <v>0</v>
      </c>
      <c r="K296" s="200" t="s">
        <v>119</v>
      </c>
      <c r="L296" s="45"/>
      <c r="M296" s="205" t="s">
        <v>19</v>
      </c>
      <c r="N296" s="206" t="s">
        <v>41</v>
      </c>
      <c r="O296" s="85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9" t="s">
        <v>433</v>
      </c>
      <c r="AT296" s="209" t="s">
        <v>115</v>
      </c>
      <c r="AU296" s="209" t="s">
        <v>77</v>
      </c>
      <c r="AY296" s="18" t="s">
        <v>112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75</v>
      </c>
      <c r="BK296" s="210">
        <f>ROUND(I296*H296,2)</f>
        <v>0</v>
      </c>
      <c r="BL296" s="18" t="s">
        <v>433</v>
      </c>
      <c r="BM296" s="209" t="s">
        <v>452</v>
      </c>
    </row>
    <row r="297" s="2" customFormat="1">
      <c r="A297" s="39"/>
      <c r="B297" s="40"/>
      <c r="C297" s="41"/>
      <c r="D297" s="211" t="s">
        <v>122</v>
      </c>
      <c r="E297" s="41"/>
      <c r="F297" s="212" t="s">
        <v>451</v>
      </c>
      <c r="G297" s="41"/>
      <c r="H297" s="41"/>
      <c r="I297" s="213"/>
      <c r="J297" s="41"/>
      <c r="K297" s="41"/>
      <c r="L297" s="45"/>
      <c r="M297" s="214"/>
      <c r="N297" s="21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122</v>
      </c>
      <c r="AU297" s="18" t="s">
        <v>77</v>
      </c>
    </row>
    <row r="298" s="2" customFormat="1">
      <c r="A298" s="39"/>
      <c r="B298" s="40"/>
      <c r="C298" s="41"/>
      <c r="D298" s="216" t="s">
        <v>124</v>
      </c>
      <c r="E298" s="41"/>
      <c r="F298" s="217" t="s">
        <v>453</v>
      </c>
      <c r="G298" s="41"/>
      <c r="H298" s="41"/>
      <c r="I298" s="213"/>
      <c r="J298" s="41"/>
      <c r="K298" s="41"/>
      <c r="L298" s="45"/>
      <c r="M298" s="214"/>
      <c r="N298" s="215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124</v>
      </c>
      <c r="AU298" s="18" t="s">
        <v>77</v>
      </c>
    </row>
    <row r="299" s="15" customFormat="1">
      <c r="A299" s="15"/>
      <c r="B299" s="250"/>
      <c r="C299" s="251"/>
      <c r="D299" s="211" t="s">
        <v>133</v>
      </c>
      <c r="E299" s="252" t="s">
        <v>19</v>
      </c>
      <c r="F299" s="253" t="s">
        <v>454</v>
      </c>
      <c r="G299" s="251"/>
      <c r="H299" s="252" t="s">
        <v>19</v>
      </c>
      <c r="I299" s="254"/>
      <c r="J299" s="251"/>
      <c r="K299" s="251"/>
      <c r="L299" s="255"/>
      <c r="M299" s="256"/>
      <c r="N299" s="257"/>
      <c r="O299" s="257"/>
      <c r="P299" s="257"/>
      <c r="Q299" s="257"/>
      <c r="R299" s="257"/>
      <c r="S299" s="257"/>
      <c r="T299" s="25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9" t="s">
        <v>133</v>
      </c>
      <c r="AU299" s="259" t="s">
        <v>77</v>
      </c>
      <c r="AV299" s="15" t="s">
        <v>75</v>
      </c>
      <c r="AW299" s="15" t="s">
        <v>32</v>
      </c>
      <c r="AX299" s="15" t="s">
        <v>70</v>
      </c>
      <c r="AY299" s="259" t="s">
        <v>112</v>
      </c>
    </row>
    <row r="300" s="13" customFormat="1">
      <c r="A300" s="13"/>
      <c r="B300" s="218"/>
      <c r="C300" s="219"/>
      <c r="D300" s="211" t="s">
        <v>133</v>
      </c>
      <c r="E300" s="220" t="s">
        <v>19</v>
      </c>
      <c r="F300" s="221" t="s">
        <v>75</v>
      </c>
      <c r="G300" s="219"/>
      <c r="H300" s="222">
        <v>1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8" t="s">
        <v>133</v>
      </c>
      <c r="AU300" s="228" t="s">
        <v>77</v>
      </c>
      <c r="AV300" s="13" t="s">
        <v>77</v>
      </c>
      <c r="AW300" s="13" t="s">
        <v>32</v>
      </c>
      <c r="AX300" s="13" t="s">
        <v>75</v>
      </c>
      <c r="AY300" s="228" t="s">
        <v>112</v>
      </c>
    </row>
    <row r="301" s="2" customFormat="1" ht="16.5" customHeight="1">
      <c r="A301" s="39"/>
      <c r="B301" s="40"/>
      <c r="C301" s="198" t="s">
        <v>455</v>
      </c>
      <c r="D301" s="198" t="s">
        <v>115</v>
      </c>
      <c r="E301" s="199" t="s">
        <v>456</v>
      </c>
      <c r="F301" s="200" t="s">
        <v>457</v>
      </c>
      <c r="G301" s="201" t="s">
        <v>432</v>
      </c>
      <c r="H301" s="202">
        <v>1</v>
      </c>
      <c r="I301" s="203"/>
      <c r="J301" s="204">
        <f>ROUND(I301*H301,2)</f>
        <v>0</v>
      </c>
      <c r="K301" s="200" t="s">
        <v>119</v>
      </c>
      <c r="L301" s="45"/>
      <c r="M301" s="205" t="s">
        <v>19</v>
      </c>
      <c r="N301" s="206" t="s">
        <v>41</v>
      </c>
      <c r="O301" s="85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09" t="s">
        <v>433</v>
      </c>
      <c r="AT301" s="209" t="s">
        <v>115</v>
      </c>
      <c r="AU301" s="209" t="s">
        <v>77</v>
      </c>
      <c r="AY301" s="18" t="s">
        <v>112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8" t="s">
        <v>75</v>
      </c>
      <c r="BK301" s="210">
        <f>ROUND(I301*H301,2)</f>
        <v>0</v>
      </c>
      <c r="BL301" s="18" t="s">
        <v>433</v>
      </c>
      <c r="BM301" s="209" t="s">
        <v>458</v>
      </c>
    </row>
    <row r="302" s="2" customFormat="1">
      <c r="A302" s="39"/>
      <c r="B302" s="40"/>
      <c r="C302" s="41"/>
      <c r="D302" s="211" t="s">
        <v>122</v>
      </c>
      <c r="E302" s="41"/>
      <c r="F302" s="212" t="s">
        <v>459</v>
      </c>
      <c r="G302" s="41"/>
      <c r="H302" s="41"/>
      <c r="I302" s="213"/>
      <c r="J302" s="41"/>
      <c r="K302" s="41"/>
      <c r="L302" s="45"/>
      <c r="M302" s="214"/>
      <c r="N302" s="21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122</v>
      </c>
      <c r="AU302" s="18" t="s">
        <v>77</v>
      </c>
    </row>
    <row r="303" s="2" customFormat="1">
      <c r="A303" s="39"/>
      <c r="B303" s="40"/>
      <c r="C303" s="41"/>
      <c r="D303" s="216" t="s">
        <v>124</v>
      </c>
      <c r="E303" s="41"/>
      <c r="F303" s="217" t="s">
        <v>460</v>
      </c>
      <c r="G303" s="41"/>
      <c r="H303" s="41"/>
      <c r="I303" s="213"/>
      <c r="J303" s="41"/>
      <c r="K303" s="41"/>
      <c r="L303" s="45"/>
      <c r="M303" s="214"/>
      <c r="N303" s="21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124</v>
      </c>
      <c r="AU303" s="18" t="s">
        <v>77</v>
      </c>
    </row>
    <row r="304" s="15" customFormat="1">
      <c r="A304" s="15"/>
      <c r="B304" s="250"/>
      <c r="C304" s="251"/>
      <c r="D304" s="211" t="s">
        <v>133</v>
      </c>
      <c r="E304" s="252" t="s">
        <v>19</v>
      </c>
      <c r="F304" s="253" t="s">
        <v>461</v>
      </c>
      <c r="G304" s="251"/>
      <c r="H304" s="252" t="s">
        <v>19</v>
      </c>
      <c r="I304" s="254"/>
      <c r="J304" s="251"/>
      <c r="K304" s="251"/>
      <c r="L304" s="255"/>
      <c r="M304" s="256"/>
      <c r="N304" s="257"/>
      <c r="O304" s="257"/>
      <c r="P304" s="257"/>
      <c r="Q304" s="257"/>
      <c r="R304" s="257"/>
      <c r="S304" s="257"/>
      <c r="T304" s="25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9" t="s">
        <v>133</v>
      </c>
      <c r="AU304" s="259" t="s">
        <v>77</v>
      </c>
      <c r="AV304" s="15" t="s">
        <v>75</v>
      </c>
      <c r="AW304" s="15" t="s">
        <v>32</v>
      </c>
      <c r="AX304" s="15" t="s">
        <v>70</v>
      </c>
      <c r="AY304" s="259" t="s">
        <v>112</v>
      </c>
    </row>
    <row r="305" s="13" customFormat="1">
      <c r="A305" s="13"/>
      <c r="B305" s="218"/>
      <c r="C305" s="219"/>
      <c r="D305" s="211" t="s">
        <v>133</v>
      </c>
      <c r="E305" s="220" t="s">
        <v>19</v>
      </c>
      <c r="F305" s="221" t="s">
        <v>75</v>
      </c>
      <c r="G305" s="219"/>
      <c r="H305" s="222">
        <v>1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8" t="s">
        <v>133</v>
      </c>
      <c r="AU305" s="228" t="s">
        <v>77</v>
      </c>
      <c r="AV305" s="13" t="s">
        <v>77</v>
      </c>
      <c r="AW305" s="13" t="s">
        <v>32</v>
      </c>
      <c r="AX305" s="13" t="s">
        <v>75</v>
      </c>
      <c r="AY305" s="228" t="s">
        <v>112</v>
      </c>
    </row>
    <row r="306" s="2" customFormat="1" ht="16.5" customHeight="1">
      <c r="A306" s="39"/>
      <c r="B306" s="40"/>
      <c r="C306" s="198" t="s">
        <v>462</v>
      </c>
      <c r="D306" s="198" t="s">
        <v>115</v>
      </c>
      <c r="E306" s="199" t="s">
        <v>463</v>
      </c>
      <c r="F306" s="200" t="s">
        <v>464</v>
      </c>
      <c r="G306" s="201" t="s">
        <v>432</v>
      </c>
      <c r="H306" s="202">
        <v>1</v>
      </c>
      <c r="I306" s="203"/>
      <c r="J306" s="204">
        <f>ROUND(I306*H306,2)</f>
        <v>0</v>
      </c>
      <c r="K306" s="200" t="s">
        <v>119</v>
      </c>
      <c r="L306" s="45"/>
      <c r="M306" s="205" t="s">
        <v>19</v>
      </c>
      <c r="N306" s="206" t="s">
        <v>41</v>
      </c>
      <c r="O306" s="85"/>
      <c r="P306" s="207">
        <f>O306*H306</f>
        <v>0</v>
      </c>
      <c r="Q306" s="207">
        <v>0</v>
      </c>
      <c r="R306" s="207">
        <f>Q306*H306</f>
        <v>0</v>
      </c>
      <c r="S306" s="207">
        <v>0</v>
      </c>
      <c r="T306" s="20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9" t="s">
        <v>433</v>
      </c>
      <c r="AT306" s="209" t="s">
        <v>115</v>
      </c>
      <c r="AU306" s="209" t="s">
        <v>77</v>
      </c>
      <c r="AY306" s="18" t="s">
        <v>112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75</v>
      </c>
      <c r="BK306" s="210">
        <f>ROUND(I306*H306,2)</f>
        <v>0</v>
      </c>
      <c r="BL306" s="18" t="s">
        <v>433</v>
      </c>
      <c r="BM306" s="209" t="s">
        <v>465</v>
      </c>
    </row>
    <row r="307" s="2" customFormat="1">
      <c r="A307" s="39"/>
      <c r="B307" s="40"/>
      <c r="C307" s="41"/>
      <c r="D307" s="211" t="s">
        <v>122</v>
      </c>
      <c r="E307" s="41"/>
      <c r="F307" s="212" t="s">
        <v>464</v>
      </c>
      <c r="G307" s="41"/>
      <c r="H307" s="41"/>
      <c r="I307" s="213"/>
      <c r="J307" s="41"/>
      <c r="K307" s="41"/>
      <c r="L307" s="45"/>
      <c r="M307" s="214"/>
      <c r="N307" s="21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122</v>
      </c>
      <c r="AU307" s="18" t="s">
        <v>77</v>
      </c>
    </row>
    <row r="308" s="2" customFormat="1">
      <c r="A308" s="39"/>
      <c r="B308" s="40"/>
      <c r="C308" s="41"/>
      <c r="D308" s="216" t="s">
        <v>124</v>
      </c>
      <c r="E308" s="41"/>
      <c r="F308" s="217" t="s">
        <v>466</v>
      </c>
      <c r="G308" s="41"/>
      <c r="H308" s="41"/>
      <c r="I308" s="213"/>
      <c r="J308" s="41"/>
      <c r="K308" s="41"/>
      <c r="L308" s="45"/>
      <c r="M308" s="214"/>
      <c r="N308" s="215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124</v>
      </c>
      <c r="AU308" s="18" t="s">
        <v>77</v>
      </c>
    </row>
    <row r="309" s="2" customFormat="1" ht="16.5" customHeight="1">
      <c r="A309" s="39"/>
      <c r="B309" s="40"/>
      <c r="C309" s="198" t="s">
        <v>467</v>
      </c>
      <c r="D309" s="198" t="s">
        <v>115</v>
      </c>
      <c r="E309" s="199" t="s">
        <v>468</v>
      </c>
      <c r="F309" s="200" t="s">
        <v>469</v>
      </c>
      <c r="G309" s="201" t="s">
        <v>432</v>
      </c>
      <c r="H309" s="202">
        <v>1</v>
      </c>
      <c r="I309" s="203"/>
      <c r="J309" s="204">
        <f>ROUND(I309*H309,2)</f>
        <v>0</v>
      </c>
      <c r="K309" s="200" t="s">
        <v>119</v>
      </c>
      <c r="L309" s="45"/>
      <c r="M309" s="205" t="s">
        <v>19</v>
      </c>
      <c r="N309" s="206" t="s">
        <v>41</v>
      </c>
      <c r="O309" s="85"/>
      <c r="P309" s="207">
        <f>O309*H309</f>
        <v>0</v>
      </c>
      <c r="Q309" s="207">
        <v>0</v>
      </c>
      <c r="R309" s="207">
        <f>Q309*H309</f>
        <v>0</v>
      </c>
      <c r="S309" s="207">
        <v>0</v>
      </c>
      <c r="T309" s="20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09" t="s">
        <v>433</v>
      </c>
      <c r="AT309" s="209" t="s">
        <v>115</v>
      </c>
      <c r="AU309" s="209" t="s">
        <v>77</v>
      </c>
      <c r="AY309" s="18" t="s">
        <v>112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8" t="s">
        <v>75</v>
      </c>
      <c r="BK309" s="210">
        <f>ROUND(I309*H309,2)</f>
        <v>0</v>
      </c>
      <c r="BL309" s="18" t="s">
        <v>433</v>
      </c>
      <c r="BM309" s="209" t="s">
        <v>470</v>
      </c>
    </row>
    <row r="310" s="2" customFormat="1">
      <c r="A310" s="39"/>
      <c r="B310" s="40"/>
      <c r="C310" s="41"/>
      <c r="D310" s="211" t="s">
        <v>122</v>
      </c>
      <c r="E310" s="41"/>
      <c r="F310" s="212" t="s">
        <v>469</v>
      </c>
      <c r="G310" s="41"/>
      <c r="H310" s="41"/>
      <c r="I310" s="213"/>
      <c r="J310" s="41"/>
      <c r="K310" s="41"/>
      <c r="L310" s="45"/>
      <c r="M310" s="214"/>
      <c r="N310" s="21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122</v>
      </c>
      <c r="AU310" s="18" t="s">
        <v>77</v>
      </c>
    </row>
    <row r="311" s="2" customFormat="1">
      <c r="A311" s="39"/>
      <c r="B311" s="40"/>
      <c r="C311" s="41"/>
      <c r="D311" s="216" t="s">
        <v>124</v>
      </c>
      <c r="E311" s="41"/>
      <c r="F311" s="217" t="s">
        <v>471</v>
      </c>
      <c r="G311" s="41"/>
      <c r="H311" s="41"/>
      <c r="I311" s="213"/>
      <c r="J311" s="41"/>
      <c r="K311" s="41"/>
      <c r="L311" s="45"/>
      <c r="M311" s="214"/>
      <c r="N311" s="21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124</v>
      </c>
      <c r="AU311" s="18" t="s">
        <v>77</v>
      </c>
    </row>
    <row r="312" s="12" customFormat="1" ht="22.8" customHeight="1">
      <c r="A312" s="12"/>
      <c r="B312" s="182"/>
      <c r="C312" s="183"/>
      <c r="D312" s="184" t="s">
        <v>69</v>
      </c>
      <c r="E312" s="196" t="s">
        <v>472</v>
      </c>
      <c r="F312" s="196" t="s">
        <v>473</v>
      </c>
      <c r="G312" s="183"/>
      <c r="H312" s="183"/>
      <c r="I312" s="186"/>
      <c r="J312" s="197">
        <f>BK312</f>
        <v>0</v>
      </c>
      <c r="K312" s="183"/>
      <c r="L312" s="188"/>
      <c r="M312" s="189"/>
      <c r="N312" s="190"/>
      <c r="O312" s="190"/>
      <c r="P312" s="191">
        <f>SUM(P313:P318)</f>
        <v>0</v>
      </c>
      <c r="Q312" s="190"/>
      <c r="R312" s="191">
        <f>SUM(R313:R318)</f>
        <v>0</v>
      </c>
      <c r="S312" s="190"/>
      <c r="T312" s="192">
        <f>SUM(T313:T318)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3" t="s">
        <v>126</v>
      </c>
      <c r="AT312" s="194" t="s">
        <v>69</v>
      </c>
      <c r="AU312" s="194" t="s">
        <v>75</v>
      </c>
      <c r="AY312" s="193" t="s">
        <v>112</v>
      </c>
      <c r="BK312" s="195">
        <f>SUM(BK313:BK318)</f>
        <v>0</v>
      </c>
    </row>
    <row r="313" s="2" customFormat="1" ht="24.15" customHeight="1">
      <c r="A313" s="39"/>
      <c r="B313" s="40"/>
      <c r="C313" s="198" t="s">
        <v>474</v>
      </c>
      <c r="D313" s="198" t="s">
        <v>115</v>
      </c>
      <c r="E313" s="199" t="s">
        <v>475</v>
      </c>
      <c r="F313" s="200" t="s">
        <v>476</v>
      </c>
      <c r="G313" s="201" t="s">
        <v>477</v>
      </c>
      <c r="H313" s="202">
        <v>1</v>
      </c>
      <c r="I313" s="203"/>
      <c r="J313" s="204">
        <f>ROUND(I313*H313,2)</f>
        <v>0</v>
      </c>
      <c r="K313" s="200" t="s">
        <v>119</v>
      </c>
      <c r="L313" s="45"/>
      <c r="M313" s="205" t="s">
        <v>19</v>
      </c>
      <c r="N313" s="206" t="s">
        <v>41</v>
      </c>
      <c r="O313" s="85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09" t="s">
        <v>433</v>
      </c>
      <c r="AT313" s="209" t="s">
        <v>115</v>
      </c>
      <c r="AU313" s="209" t="s">
        <v>77</v>
      </c>
      <c r="AY313" s="18" t="s">
        <v>112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8" t="s">
        <v>75</v>
      </c>
      <c r="BK313" s="210">
        <f>ROUND(I313*H313,2)</f>
        <v>0</v>
      </c>
      <c r="BL313" s="18" t="s">
        <v>433</v>
      </c>
      <c r="BM313" s="209" t="s">
        <v>478</v>
      </c>
    </row>
    <row r="314" s="2" customFormat="1">
      <c r="A314" s="39"/>
      <c r="B314" s="40"/>
      <c r="C314" s="41"/>
      <c r="D314" s="211" t="s">
        <v>122</v>
      </c>
      <c r="E314" s="41"/>
      <c r="F314" s="212" t="s">
        <v>479</v>
      </c>
      <c r="G314" s="41"/>
      <c r="H314" s="41"/>
      <c r="I314" s="213"/>
      <c r="J314" s="41"/>
      <c r="K314" s="41"/>
      <c r="L314" s="45"/>
      <c r="M314" s="214"/>
      <c r="N314" s="215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122</v>
      </c>
      <c r="AU314" s="18" t="s">
        <v>77</v>
      </c>
    </row>
    <row r="315" s="2" customFormat="1">
      <c r="A315" s="39"/>
      <c r="B315" s="40"/>
      <c r="C315" s="41"/>
      <c r="D315" s="216" t="s">
        <v>124</v>
      </c>
      <c r="E315" s="41"/>
      <c r="F315" s="217" t="s">
        <v>480</v>
      </c>
      <c r="G315" s="41"/>
      <c r="H315" s="41"/>
      <c r="I315" s="213"/>
      <c r="J315" s="41"/>
      <c r="K315" s="41"/>
      <c r="L315" s="45"/>
      <c r="M315" s="214"/>
      <c r="N315" s="21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124</v>
      </c>
      <c r="AU315" s="18" t="s">
        <v>77</v>
      </c>
    </row>
    <row r="316" s="2" customFormat="1" ht="16.5" customHeight="1">
      <c r="A316" s="39"/>
      <c r="B316" s="40"/>
      <c r="C316" s="198" t="s">
        <v>481</v>
      </c>
      <c r="D316" s="198" t="s">
        <v>115</v>
      </c>
      <c r="E316" s="199" t="s">
        <v>482</v>
      </c>
      <c r="F316" s="200" t="s">
        <v>483</v>
      </c>
      <c r="G316" s="201" t="s">
        <v>432</v>
      </c>
      <c r="H316" s="202">
        <v>1</v>
      </c>
      <c r="I316" s="203"/>
      <c r="J316" s="204">
        <f>ROUND(I316*H316,2)</f>
        <v>0</v>
      </c>
      <c r="K316" s="200" t="s">
        <v>119</v>
      </c>
      <c r="L316" s="45"/>
      <c r="M316" s="205" t="s">
        <v>19</v>
      </c>
      <c r="N316" s="206" t="s">
        <v>41</v>
      </c>
      <c r="O316" s="85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9" t="s">
        <v>433</v>
      </c>
      <c r="AT316" s="209" t="s">
        <v>115</v>
      </c>
      <c r="AU316" s="209" t="s">
        <v>77</v>
      </c>
      <c r="AY316" s="18" t="s">
        <v>112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8" t="s">
        <v>75</v>
      </c>
      <c r="BK316" s="210">
        <f>ROUND(I316*H316,2)</f>
        <v>0</v>
      </c>
      <c r="BL316" s="18" t="s">
        <v>433</v>
      </c>
      <c r="BM316" s="209" t="s">
        <v>484</v>
      </c>
    </row>
    <row r="317" s="2" customFormat="1">
      <c r="A317" s="39"/>
      <c r="B317" s="40"/>
      <c r="C317" s="41"/>
      <c r="D317" s="211" t="s">
        <v>122</v>
      </c>
      <c r="E317" s="41"/>
      <c r="F317" s="212" t="s">
        <v>483</v>
      </c>
      <c r="G317" s="41"/>
      <c r="H317" s="41"/>
      <c r="I317" s="213"/>
      <c r="J317" s="41"/>
      <c r="K317" s="41"/>
      <c r="L317" s="45"/>
      <c r="M317" s="214"/>
      <c r="N317" s="215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122</v>
      </c>
      <c r="AU317" s="18" t="s">
        <v>77</v>
      </c>
    </row>
    <row r="318" s="2" customFormat="1">
      <c r="A318" s="39"/>
      <c r="B318" s="40"/>
      <c r="C318" s="41"/>
      <c r="D318" s="216" t="s">
        <v>124</v>
      </c>
      <c r="E318" s="41"/>
      <c r="F318" s="217" t="s">
        <v>485</v>
      </c>
      <c r="G318" s="41"/>
      <c r="H318" s="41"/>
      <c r="I318" s="213"/>
      <c r="J318" s="41"/>
      <c r="K318" s="41"/>
      <c r="L318" s="45"/>
      <c r="M318" s="214"/>
      <c r="N318" s="215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124</v>
      </c>
      <c r="AU318" s="18" t="s">
        <v>77</v>
      </c>
    </row>
    <row r="319" s="12" customFormat="1" ht="22.8" customHeight="1">
      <c r="A319" s="12"/>
      <c r="B319" s="182"/>
      <c r="C319" s="183"/>
      <c r="D319" s="184" t="s">
        <v>69</v>
      </c>
      <c r="E319" s="196" t="s">
        <v>486</v>
      </c>
      <c r="F319" s="196" t="s">
        <v>487</v>
      </c>
      <c r="G319" s="183"/>
      <c r="H319" s="183"/>
      <c r="I319" s="186"/>
      <c r="J319" s="197">
        <f>BK319</f>
        <v>0</v>
      </c>
      <c r="K319" s="183"/>
      <c r="L319" s="188"/>
      <c r="M319" s="189"/>
      <c r="N319" s="190"/>
      <c r="O319" s="190"/>
      <c r="P319" s="191">
        <f>SUM(P320:P322)</f>
        <v>0</v>
      </c>
      <c r="Q319" s="190"/>
      <c r="R319" s="191">
        <f>SUM(R320:R322)</f>
        <v>0</v>
      </c>
      <c r="S319" s="190"/>
      <c r="T319" s="192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3" t="s">
        <v>126</v>
      </c>
      <c r="AT319" s="194" t="s">
        <v>69</v>
      </c>
      <c r="AU319" s="194" t="s">
        <v>75</v>
      </c>
      <c r="AY319" s="193" t="s">
        <v>112</v>
      </c>
      <c r="BK319" s="195">
        <f>SUM(BK320:BK322)</f>
        <v>0</v>
      </c>
    </row>
    <row r="320" s="2" customFormat="1" ht="16.5" customHeight="1">
      <c r="A320" s="39"/>
      <c r="B320" s="40"/>
      <c r="C320" s="198" t="s">
        <v>488</v>
      </c>
      <c r="D320" s="198" t="s">
        <v>115</v>
      </c>
      <c r="E320" s="199" t="s">
        <v>489</v>
      </c>
      <c r="F320" s="200" t="s">
        <v>490</v>
      </c>
      <c r="G320" s="201" t="s">
        <v>432</v>
      </c>
      <c r="H320" s="202">
        <v>1</v>
      </c>
      <c r="I320" s="203"/>
      <c r="J320" s="204">
        <f>ROUND(I320*H320,2)</f>
        <v>0</v>
      </c>
      <c r="K320" s="200" t="s">
        <v>119</v>
      </c>
      <c r="L320" s="45"/>
      <c r="M320" s="205" t="s">
        <v>19</v>
      </c>
      <c r="N320" s="206" t="s">
        <v>41</v>
      </c>
      <c r="O320" s="85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433</v>
      </c>
      <c r="AT320" s="209" t="s">
        <v>115</v>
      </c>
      <c r="AU320" s="209" t="s">
        <v>77</v>
      </c>
      <c r="AY320" s="18" t="s">
        <v>112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75</v>
      </c>
      <c r="BK320" s="210">
        <f>ROUND(I320*H320,2)</f>
        <v>0</v>
      </c>
      <c r="BL320" s="18" t="s">
        <v>433</v>
      </c>
      <c r="BM320" s="209" t="s">
        <v>491</v>
      </c>
    </row>
    <row r="321" s="2" customFormat="1">
      <c r="A321" s="39"/>
      <c r="B321" s="40"/>
      <c r="C321" s="41"/>
      <c r="D321" s="211" t="s">
        <v>122</v>
      </c>
      <c r="E321" s="41"/>
      <c r="F321" s="212" t="s">
        <v>490</v>
      </c>
      <c r="G321" s="41"/>
      <c r="H321" s="41"/>
      <c r="I321" s="213"/>
      <c r="J321" s="41"/>
      <c r="K321" s="41"/>
      <c r="L321" s="45"/>
      <c r="M321" s="214"/>
      <c r="N321" s="21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122</v>
      </c>
      <c r="AU321" s="18" t="s">
        <v>77</v>
      </c>
    </row>
    <row r="322" s="2" customFormat="1">
      <c r="A322" s="39"/>
      <c r="B322" s="40"/>
      <c r="C322" s="41"/>
      <c r="D322" s="216" t="s">
        <v>124</v>
      </c>
      <c r="E322" s="41"/>
      <c r="F322" s="217" t="s">
        <v>492</v>
      </c>
      <c r="G322" s="41"/>
      <c r="H322" s="41"/>
      <c r="I322" s="213"/>
      <c r="J322" s="41"/>
      <c r="K322" s="41"/>
      <c r="L322" s="45"/>
      <c r="M322" s="260"/>
      <c r="N322" s="261"/>
      <c r="O322" s="262"/>
      <c r="P322" s="262"/>
      <c r="Q322" s="262"/>
      <c r="R322" s="262"/>
      <c r="S322" s="262"/>
      <c r="T322" s="26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124</v>
      </c>
      <c r="AU322" s="18" t="s">
        <v>77</v>
      </c>
    </row>
    <row r="323" s="2" customFormat="1" ht="6.96" customHeight="1">
      <c r="A323" s="39"/>
      <c r="B323" s="60"/>
      <c r="C323" s="61"/>
      <c r="D323" s="61"/>
      <c r="E323" s="61"/>
      <c r="F323" s="61"/>
      <c r="G323" s="61"/>
      <c r="H323" s="61"/>
      <c r="I323" s="61"/>
      <c r="J323" s="61"/>
      <c r="K323" s="61"/>
      <c r="L323" s="45"/>
      <c r="M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</row>
  </sheetData>
  <sheetProtection sheet="1" autoFilter="0" formatColumns="0" formatRows="0" objects="1" scenarios="1" spinCount="100000" saltValue="dqmKUzeDA2hSMlrS643HbPkDQ2PUQ+rHlVmAMZKW5TDGy9aQj9XkcP/uigpI+jTS7XqCD21B6KJLjKJjIk2D4A==" hashValue="eGDcY2ZkEquhydAjvRIGTTSzbuJV7biMiMYW0jSxRzRCgMLPR9PqTaKHPy42y1d1psUciQzUNtMZJ2N4pNobNQ==" algorithmName="SHA-512" password="CC35"/>
  <autoFilter ref="C86:K322"/>
  <mergeCells count="6">
    <mergeCell ref="E7:H7"/>
    <mergeCell ref="E16:H16"/>
    <mergeCell ref="E25:H25"/>
    <mergeCell ref="E46:H46"/>
    <mergeCell ref="E79:H79"/>
    <mergeCell ref="L2:V2"/>
  </mergeCells>
  <hyperlinks>
    <hyperlink ref="F92" r:id="rId1" display="https://podminky.urs.cz/item/CS_URS_2023_01/115001103"/>
    <hyperlink ref="F95" r:id="rId2" display="https://podminky.urs.cz/item/CS_URS_2023_01/132251251"/>
    <hyperlink ref="F100" r:id="rId3" display="https://podminky.urs.cz/item/CS_URS_2023_01/133212811"/>
    <hyperlink ref="F104" r:id="rId4" display="https://podminky.urs.cz/item/CS_URS_2023_01/162651151"/>
    <hyperlink ref="F108" r:id="rId5" display="https://podminky.urs.cz/item/CS_URS_2023_01/171152101"/>
    <hyperlink ref="F116" r:id="rId6" display="https://podminky.urs.cz/item/CS_URS_2023_01/171201221"/>
    <hyperlink ref="F120" r:id="rId7" display="https://podminky.urs.cz/item/CS_URS_2023_01/174112103"/>
    <hyperlink ref="F125" r:id="rId8" display="https://podminky.urs.cz/item/CS_URS_2023_01/175151101"/>
    <hyperlink ref="F134" r:id="rId9" display="https://podminky.urs.cz/item/CS_URS_2023_01/279322511"/>
    <hyperlink ref="F140" r:id="rId10" display="https://podminky.urs.cz/item/CS_URS_2023_01/317321017"/>
    <hyperlink ref="F144" r:id="rId11" display="https://podminky.urs.cz/item/CS_URS_2023_01/317353111"/>
    <hyperlink ref="F148" r:id="rId12" display="https://podminky.urs.cz/item/CS_URS_2023_01/317353112"/>
    <hyperlink ref="F152" r:id="rId13" display="https://podminky.urs.cz/item/CS_URS_2023_01/317361016"/>
    <hyperlink ref="F161" r:id="rId14" display="https://podminky.urs.cz/item/CS_URS_2023_01/321213445"/>
    <hyperlink ref="F165" r:id="rId15" display="https://podminky.urs.cz/item/CS_URS_2023_01/321311115"/>
    <hyperlink ref="F171" r:id="rId16" display="https://podminky.urs.cz/item/CS_URS_2023_01/327351211"/>
    <hyperlink ref="F179" r:id="rId17" display="https://podminky.urs.cz/item/CS_URS_2023_01/327351221"/>
    <hyperlink ref="F182" r:id="rId18" display="https://podminky.urs.cz/item/CS_URS_2023_01/327361006"/>
    <hyperlink ref="F189" r:id="rId19" display="https://podminky.urs.cz/item/CS_URS_2023_01/327361016"/>
    <hyperlink ref="F198" r:id="rId20" display="https://podminky.urs.cz/item/CS_URS_2023_01/569921132"/>
    <hyperlink ref="F202" r:id="rId21" display="https://podminky.urs.cz/item/CS_URS_2023_01/895941312"/>
    <hyperlink ref="F209" r:id="rId22" display="https://podminky.urs.cz/item/CS_URS_2023_01/895941323"/>
    <hyperlink ref="F214" r:id="rId23" display="https://podminky.urs.cz/item/CS_URS_2023_01/895941341"/>
    <hyperlink ref="F219" r:id="rId24" display="https://podminky.urs.cz/item/CS_URS_2023_01/895941351"/>
    <hyperlink ref="F225" r:id="rId25" display="https://podminky.urs.cz/item/CS_URS_2023_01/912211111"/>
    <hyperlink ref="F230" r:id="rId26" display="https://podminky.urs.cz/item/CS_URS_2023_01/913121111"/>
    <hyperlink ref="F246" r:id="rId27" display="https://podminky.urs.cz/item/CS_URS_2023_01/913411111"/>
    <hyperlink ref="F249" r:id="rId28" display="https://podminky.urs.cz/item/CS_URS_2023_01/913411211"/>
    <hyperlink ref="F253" r:id="rId29" display="https://podminky.urs.cz/item/CS_URS_2023_01/935112111"/>
    <hyperlink ref="F258" r:id="rId30" display="https://podminky.urs.cz/item/CS_URS_2023_01/938902203"/>
    <hyperlink ref="F261" r:id="rId31" display="https://podminky.urs.cz/item/CS_URS_2023_01/938908411"/>
    <hyperlink ref="F265" r:id="rId32" display="https://podminky.urs.cz/item/CS_URS_2023_01/966008211"/>
    <hyperlink ref="F268" r:id="rId33" display="https://podminky.urs.cz/item/CS_URS_2023_01/985121122"/>
    <hyperlink ref="F274" r:id="rId34" display="https://podminky.urs.cz/item/CS_URS_2023_01/997013501"/>
    <hyperlink ref="F277" r:id="rId35" display="https://podminky.urs.cz/item/CS_URS_2023_01/997013509"/>
    <hyperlink ref="F281" r:id="rId36" display="https://podminky.urs.cz/item/CS_URS_2023_01/997013655"/>
    <hyperlink ref="F286" r:id="rId37" display="https://podminky.urs.cz/item/CS_URS_2023_01/010001000"/>
    <hyperlink ref="F289" r:id="rId38" display="https://podminky.urs.cz/item/CS_URS_2023_01/011002000"/>
    <hyperlink ref="F295" r:id="rId39" display="https://podminky.urs.cz/item/CS_URS_2023_01/030001000"/>
    <hyperlink ref="F298" r:id="rId40" display="https://podminky.urs.cz/item/CS_URS_2023_01/032803000"/>
    <hyperlink ref="F303" r:id="rId41" display="https://podminky.urs.cz/item/CS_URS_2023_01/033002000"/>
    <hyperlink ref="F308" r:id="rId42" display="https://podminky.urs.cz/item/CS_URS_2023_01/035103001"/>
    <hyperlink ref="F311" r:id="rId43" display="https://podminky.urs.cz/item/CS_URS_2023_01/039002000"/>
    <hyperlink ref="F315" r:id="rId44" display="https://podminky.urs.cz/item/CS_URS_2023_01/043203003"/>
    <hyperlink ref="F318" r:id="rId45" display="https://podminky.urs.cz/item/CS_URS_2023_01/049103000"/>
    <hyperlink ref="F322" r:id="rId46" display="https://podminky.urs.cz/item/CS_URS_2023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6" customFormat="1" ht="45" customHeight="1">
      <c r="B3" s="268"/>
      <c r="C3" s="269" t="s">
        <v>493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494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495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496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497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498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499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500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501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502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503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74</v>
      </c>
      <c r="F18" s="275" t="s">
        <v>504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505</v>
      </c>
      <c r="F19" s="275" t="s">
        <v>506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507</v>
      </c>
      <c r="F20" s="275" t="s">
        <v>508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509</v>
      </c>
      <c r="F21" s="275" t="s">
        <v>510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511</v>
      </c>
      <c r="F22" s="275" t="s">
        <v>512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513</v>
      </c>
      <c r="F23" s="275" t="s">
        <v>514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515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516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517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518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519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520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521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522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523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98</v>
      </c>
      <c r="F36" s="275"/>
      <c r="G36" s="275" t="s">
        <v>524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525</v>
      </c>
      <c r="F37" s="275"/>
      <c r="G37" s="275" t="s">
        <v>526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51</v>
      </c>
      <c r="F38" s="275"/>
      <c r="G38" s="275" t="s">
        <v>527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52</v>
      </c>
      <c r="F39" s="275"/>
      <c r="G39" s="275" t="s">
        <v>528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99</v>
      </c>
      <c r="F40" s="275"/>
      <c r="G40" s="275" t="s">
        <v>529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100</v>
      </c>
      <c r="F41" s="275"/>
      <c r="G41" s="275" t="s">
        <v>530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531</v>
      </c>
      <c r="F42" s="275"/>
      <c r="G42" s="275" t="s">
        <v>532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533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534</v>
      </c>
      <c r="F44" s="275"/>
      <c r="G44" s="275" t="s">
        <v>535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102</v>
      </c>
      <c r="F45" s="275"/>
      <c r="G45" s="275" t="s">
        <v>536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537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538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539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540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541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542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543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544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545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546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547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548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549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550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551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552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553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554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555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556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557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558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559</v>
      </c>
      <c r="D76" s="293"/>
      <c r="E76" s="293"/>
      <c r="F76" s="293" t="s">
        <v>560</v>
      </c>
      <c r="G76" s="294"/>
      <c r="H76" s="293" t="s">
        <v>52</v>
      </c>
      <c r="I76" s="293" t="s">
        <v>55</v>
      </c>
      <c r="J76" s="293" t="s">
        <v>561</v>
      </c>
      <c r="K76" s="292"/>
    </row>
    <row r="77" s="1" customFormat="1" ht="17.25" customHeight="1">
      <c r="B77" s="290"/>
      <c r="C77" s="295" t="s">
        <v>562</v>
      </c>
      <c r="D77" s="295"/>
      <c r="E77" s="295"/>
      <c r="F77" s="296" t="s">
        <v>563</v>
      </c>
      <c r="G77" s="297"/>
      <c r="H77" s="295"/>
      <c r="I77" s="295"/>
      <c r="J77" s="295" t="s">
        <v>564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51</v>
      </c>
      <c r="D79" s="300"/>
      <c r="E79" s="300"/>
      <c r="F79" s="301" t="s">
        <v>565</v>
      </c>
      <c r="G79" s="302"/>
      <c r="H79" s="278" t="s">
        <v>566</v>
      </c>
      <c r="I79" s="278" t="s">
        <v>567</v>
      </c>
      <c r="J79" s="278">
        <v>20</v>
      </c>
      <c r="K79" s="292"/>
    </row>
    <row r="80" s="1" customFormat="1" ht="15" customHeight="1">
      <c r="B80" s="290"/>
      <c r="C80" s="278" t="s">
        <v>568</v>
      </c>
      <c r="D80" s="278"/>
      <c r="E80" s="278"/>
      <c r="F80" s="301" t="s">
        <v>565</v>
      </c>
      <c r="G80" s="302"/>
      <c r="H80" s="278" t="s">
        <v>569</v>
      </c>
      <c r="I80" s="278" t="s">
        <v>567</v>
      </c>
      <c r="J80" s="278">
        <v>120</v>
      </c>
      <c r="K80" s="292"/>
    </row>
    <row r="81" s="1" customFormat="1" ht="15" customHeight="1">
      <c r="B81" s="303"/>
      <c r="C81" s="278" t="s">
        <v>570</v>
      </c>
      <c r="D81" s="278"/>
      <c r="E81" s="278"/>
      <c r="F81" s="301" t="s">
        <v>571</v>
      </c>
      <c r="G81" s="302"/>
      <c r="H81" s="278" t="s">
        <v>572</v>
      </c>
      <c r="I81" s="278" t="s">
        <v>567</v>
      </c>
      <c r="J81" s="278">
        <v>50</v>
      </c>
      <c r="K81" s="292"/>
    </row>
    <row r="82" s="1" customFormat="1" ht="15" customHeight="1">
      <c r="B82" s="303"/>
      <c r="C82" s="278" t="s">
        <v>573</v>
      </c>
      <c r="D82" s="278"/>
      <c r="E82" s="278"/>
      <c r="F82" s="301" t="s">
        <v>565</v>
      </c>
      <c r="G82" s="302"/>
      <c r="H82" s="278" t="s">
        <v>574</v>
      </c>
      <c r="I82" s="278" t="s">
        <v>575</v>
      </c>
      <c r="J82" s="278"/>
      <c r="K82" s="292"/>
    </row>
    <row r="83" s="1" customFormat="1" ht="15" customHeight="1">
      <c r="B83" s="303"/>
      <c r="C83" s="304" t="s">
        <v>576</v>
      </c>
      <c r="D83" s="304"/>
      <c r="E83" s="304"/>
      <c r="F83" s="305" t="s">
        <v>571</v>
      </c>
      <c r="G83" s="304"/>
      <c r="H83" s="304" t="s">
        <v>577</v>
      </c>
      <c r="I83" s="304" t="s">
        <v>567</v>
      </c>
      <c r="J83" s="304">
        <v>15</v>
      </c>
      <c r="K83" s="292"/>
    </row>
    <row r="84" s="1" customFormat="1" ht="15" customHeight="1">
      <c r="B84" s="303"/>
      <c r="C84" s="304" t="s">
        <v>578</v>
      </c>
      <c r="D84" s="304"/>
      <c r="E84" s="304"/>
      <c r="F84" s="305" t="s">
        <v>571</v>
      </c>
      <c r="G84" s="304"/>
      <c r="H84" s="304" t="s">
        <v>579</v>
      </c>
      <c r="I84" s="304" t="s">
        <v>567</v>
      </c>
      <c r="J84" s="304">
        <v>15</v>
      </c>
      <c r="K84" s="292"/>
    </row>
    <row r="85" s="1" customFormat="1" ht="15" customHeight="1">
      <c r="B85" s="303"/>
      <c r="C85" s="304" t="s">
        <v>580</v>
      </c>
      <c r="D85" s="304"/>
      <c r="E85" s="304"/>
      <c r="F85" s="305" t="s">
        <v>571</v>
      </c>
      <c r="G85" s="304"/>
      <c r="H85" s="304" t="s">
        <v>581</v>
      </c>
      <c r="I85" s="304" t="s">
        <v>567</v>
      </c>
      <c r="J85" s="304">
        <v>20</v>
      </c>
      <c r="K85" s="292"/>
    </row>
    <row r="86" s="1" customFormat="1" ht="15" customHeight="1">
      <c r="B86" s="303"/>
      <c r="C86" s="304" t="s">
        <v>582</v>
      </c>
      <c r="D86" s="304"/>
      <c r="E86" s="304"/>
      <c r="F86" s="305" t="s">
        <v>571</v>
      </c>
      <c r="G86" s="304"/>
      <c r="H86" s="304" t="s">
        <v>583</v>
      </c>
      <c r="I86" s="304" t="s">
        <v>567</v>
      </c>
      <c r="J86" s="304">
        <v>20</v>
      </c>
      <c r="K86" s="292"/>
    </row>
    <row r="87" s="1" customFormat="1" ht="15" customHeight="1">
      <c r="B87" s="303"/>
      <c r="C87" s="278" t="s">
        <v>584</v>
      </c>
      <c r="D87" s="278"/>
      <c r="E87" s="278"/>
      <c r="F87" s="301" t="s">
        <v>571</v>
      </c>
      <c r="G87" s="302"/>
      <c r="H87" s="278" t="s">
        <v>585</v>
      </c>
      <c r="I87" s="278" t="s">
        <v>567</v>
      </c>
      <c r="J87" s="278">
        <v>50</v>
      </c>
      <c r="K87" s="292"/>
    </row>
    <row r="88" s="1" customFormat="1" ht="15" customHeight="1">
      <c r="B88" s="303"/>
      <c r="C88" s="278" t="s">
        <v>586</v>
      </c>
      <c r="D88" s="278"/>
      <c r="E88" s="278"/>
      <c r="F88" s="301" t="s">
        <v>571</v>
      </c>
      <c r="G88" s="302"/>
      <c r="H88" s="278" t="s">
        <v>587</v>
      </c>
      <c r="I88" s="278" t="s">
        <v>567</v>
      </c>
      <c r="J88" s="278">
        <v>20</v>
      </c>
      <c r="K88" s="292"/>
    </row>
    <row r="89" s="1" customFormat="1" ht="15" customHeight="1">
      <c r="B89" s="303"/>
      <c r="C89" s="278" t="s">
        <v>588</v>
      </c>
      <c r="D89" s="278"/>
      <c r="E89" s="278"/>
      <c r="F89" s="301" t="s">
        <v>571</v>
      </c>
      <c r="G89" s="302"/>
      <c r="H89" s="278" t="s">
        <v>589</v>
      </c>
      <c r="I89" s="278" t="s">
        <v>567</v>
      </c>
      <c r="J89" s="278">
        <v>20</v>
      </c>
      <c r="K89" s="292"/>
    </row>
    <row r="90" s="1" customFormat="1" ht="15" customHeight="1">
      <c r="B90" s="303"/>
      <c r="C90" s="278" t="s">
        <v>590</v>
      </c>
      <c r="D90" s="278"/>
      <c r="E90" s="278"/>
      <c r="F90" s="301" t="s">
        <v>571</v>
      </c>
      <c r="G90" s="302"/>
      <c r="H90" s="278" t="s">
        <v>591</v>
      </c>
      <c r="I90" s="278" t="s">
        <v>567</v>
      </c>
      <c r="J90" s="278">
        <v>50</v>
      </c>
      <c r="K90" s="292"/>
    </row>
    <row r="91" s="1" customFormat="1" ht="15" customHeight="1">
      <c r="B91" s="303"/>
      <c r="C91" s="278" t="s">
        <v>592</v>
      </c>
      <c r="D91" s="278"/>
      <c r="E91" s="278"/>
      <c r="F91" s="301" t="s">
        <v>571</v>
      </c>
      <c r="G91" s="302"/>
      <c r="H91" s="278" t="s">
        <v>592</v>
      </c>
      <c r="I91" s="278" t="s">
        <v>567</v>
      </c>
      <c r="J91" s="278">
        <v>50</v>
      </c>
      <c r="K91" s="292"/>
    </row>
    <row r="92" s="1" customFormat="1" ht="15" customHeight="1">
      <c r="B92" s="303"/>
      <c r="C92" s="278" t="s">
        <v>593</v>
      </c>
      <c r="D92" s="278"/>
      <c r="E92" s="278"/>
      <c r="F92" s="301" t="s">
        <v>571</v>
      </c>
      <c r="G92" s="302"/>
      <c r="H92" s="278" t="s">
        <v>594</v>
      </c>
      <c r="I92" s="278" t="s">
        <v>567</v>
      </c>
      <c r="J92" s="278">
        <v>255</v>
      </c>
      <c r="K92" s="292"/>
    </row>
    <row r="93" s="1" customFormat="1" ht="15" customHeight="1">
      <c r="B93" s="303"/>
      <c r="C93" s="278" t="s">
        <v>595</v>
      </c>
      <c r="D93" s="278"/>
      <c r="E93" s="278"/>
      <c r="F93" s="301" t="s">
        <v>565</v>
      </c>
      <c r="G93" s="302"/>
      <c r="H93" s="278" t="s">
        <v>596</v>
      </c>
      <c r="I93" s="278" t="s">
        <v>597</v>
      </c>
      <c r="J93" s="278"/>
      <c r="K93" s="292"/>
    </row>
    <row r="94" s="1" customFormat="1" ht="15" customHeight="1">
      <c r="B94" s="303"/>
      <c r="C94" s="278" t="s">
        <v>598</v>
      </c>
      <c r="D94" s="278"/>
      <c r="E94" s="278"/>
      <c r="F94" s="301" t="s">
        <v>565</v>
      </c>
      <c r="G94" s="302"/>
      <c r="H94" s="278" t="s">
        <v>599</v>
      </c>
      <c r="I94" s="278" t="s">
        <v>600</v>
      </c>
      <c r="J94" s="278"/>
      <c r="K94" s="292"/>
    </row>
    <row r="95" s="1" customFormat="1" ht="15" customHeight="1">
      <c r="B95" s="303"/>
      <c r="C95" s="278" t="s">
        <v>601</v>
      </c>
      <c r="D95" s="278"/>
      <c r="E95" s="278"/>
      <c r="F95" s="301" t="s">
        <v>565</v>
      </c>
      <c r="G95" s="302"/>
      <c r="H95" s="278" t="s">
        <v>601</v>
      </c>
      <c r="I95" s="278" t="s">
        <v>600</v>
      </c>
      <c r="J95" s="278"/>
      <c r="K95" s="292"/>
    </row>
    <row r="96" s="1" customFormat="1" ht="15" customHeight="1">
      <c r="B96" s="303"/>
      <c r="C96" s="278" t="s">
        <v>36</v>
      </c>
      <c r="D96" s="278"/>
      <c r="E96" s="278"/>
      <c r="F96" s="301" t="s">
        <v>565</v>
      </c>
      <c r="G96" s="302"/>
      <c r="H96" s="278" t="s">
        <v>602</v>
      </c>
      <c r="I96" s="278" t="s">
        <v>600</v>
      </c>
      <c r="J96" s="278"/>
      <c r="K96" s="292"/>
    </row>
    <row r="97" s="1" customFormat="1" ht="15" customHeight="1">
      <c r="B97" s="303"/>
      <c r="C97" s="278" t="s">
        <v>46</v>
      </c>
      <c r="D97" s="278"/>
      <c r="E97" s="278"/>
      <c r="F97" s="301" t="s">
        <v>565</v>
      </c>
      <c r="G97" s="302"/>
      <c r="H97" s="278" t="s">
        <v>603</v>
      </c>
      <c r="I97" s="278" t="s">
        <v>600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604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559</v>
      </c>
      <c r="D103" s="293"/>
      <c r="E103" s="293"/>
      <c r="F103" s="293" t="s">
        <v>560</v>
      </c>
      <c r="G103" s="294"/>
      <c r="H103" s="293" t="s">
        <v>52</v>
      </c>
      <c r="I103" s="293" t="s">
        <v>55</v>
      </c>
      <c r="J103" s="293" t="s">
        <v>561</v>
      </c>
      <c r="K103" s="292"/>
    </row>
    <row r="104" s="1" customFormat="1" ht="17.25" customHeight="1">
      <c r="B104" s="290"/>
      <c r="C104" s="295" t="s">
        <v>562</v>
      </c>
      <c r="D104" s="295"/>
      <c r="E104" s="295"/>
      <c r="F104" s="296" t="s">
        <v>563</v>
      </c>
      <c r="G104" s="297"/>
      <c r="H104" s="295"/>
      <c r="I104" s="295"/>
      <c r="J104" s="295" t="s">
        <v>564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51</v>
      </c>
      <c r="D106" s="300"/>
      <c r="E106" s="300"/>
      <c r="F106" s="301" t="s">
        <v>565</v>
      </c>
      <c r="G106" s="278"/>
      <c r="H106" s="278" t="s">
        <v>605</v>
      </c>
      <c r="I106" s="278" t="s">
        <v>567</v>
      </c>
      <c r="J106" s="278">
        <v>20</v>
      </c>
      <c r="K106" s="292"/>
    </row>
    <row r="107" s="1" customFormat="1" ht="15" customHeight="1">
      <c r="B107" s="290"/>
      <c r="C107" s="278" t="s">
        <v>568</v>
      </c>
      <c r="D107" s="278"/>
      <c r="E107" s="278"/>
      <c r="F107" s="301" t="s">
        <v>565</v>
      </c>
      <c r="G107" s="278"/>
      <c r="H107" s="278" t="s">
        <v>605</v>
      </c>
      <c r="I107" s="278" t="s">
        <v>567</v>
      </c>
      <c r="J107" s="278">
        <v>120</v>
      </c>
      <c r="K107" s="292"/>
    </row>
    <row r="108" s="1" customFormat="1" ht="15" customHeight="1">
      <c r="B108" s="303"/>
      <c r="C108" s="278" t="s">
        <v>570</v>
      </c>
      <c r="D108" s="278"/>
      <c r="E108" s="278"/>
      <c r="F108" s="301" t="s">
        <v>571</v>
      </c>
      <c r="G108" s="278"/>
      <c r="H108" s="278" t="s">
        <v>605</v>
      </c>
      <c r="I108" s="278" t="s">
        <v>567</v>
      </c>
      <c r="J108" s="278">
        <v>50</v>
      </c>
      <c r="K108" s="292"/>
    </row>
    <row r="109" s="1" customFormat="1" ht="15" customHeight="1">
      <c r="B109" s="303"/>
      <c r="C109" s="278" t="s">
        <v>573</v>
      </c>
      <c r="D109" s="278"/>
      <c r="E109" s="278"/>
      <c r="F109" s="301" t="s">
        <v>565</v>
      </c>
      <c r="G109" s="278"/>
      <c r="H109" s="278" t="s">
        <v>605</v>
      </c>
      <c r="I109" s="278" t="s">
        <v>575</v>
      </c>
      <c r="J109" s="278"/>
      <c r="K109" s="292"/>
    </row>
    <row r="110" s="1" customFormat="1" ht="15" customHeight="1">
      <c r="B110" s="303"/>
      <c r="C110" s="278" t="s">
        <v>584</v>
      </c>
      <c r="D110" s="278"/>
      <c r="E110" s="278"/>
      <c r="F110" s="301" t="s">
        <v>571</v>
      </c>
      <c r="G110" s="278"/>
      <c r="H110" s="278" t="s">
        <v>605</v>
      </c>
      <c r="I110" s="278" t="s">
        <v>567</v>
      </c>
      <c r="J110" s="278">
        <v>50</v>
      </c>
      <c r="K110" s="292"/>
    </row>
    <row r="111" s="1" customFormat="1" ht="15" customHeight="1">
      <c r="B111" s="303"/>
      <c r="C111" s="278" t="s">
        <v>592</v>
      </c>
      <c r="D111" s="278"/>
      <c r="E111" s="278"/>
      <c r="F111" s="301" t="s">
        <v>571</v>
      </c>
      <c r="G111" s="278"/>
      <c r="H111" s="278" t="s">
        <v>605</v>
      </c>
      <c r="I111" s="278" t="s">
        <v>567</v>
      </c>
      <c r="J111" s="278">
        <v>50</v>
      </c>
      <c r="K111" s="292"/>
    </row>
    <row r="112" s="1" customFormat="1" ht="15" customHeight="1">
      <c r="B112" s="303"/>
      <c r="C112" s="278" t="s">
        <v>590</v>
      </c>
      <c r="D112" s="278"/>
      <c r="E112" s="278"/>
      <c r="F112" s="301" t="s">
        <v>571</v>
      </c>
      <c r="G112" s="278"/>
      <c r="H112" s="278" t="s">
        <v>605</v>
      </c>
      <c r="I112" s="278" t="s">
        <v>567</v>
      </c>
      <c r="J112" s="278">
        <v>50</v>
      </c>
      <c r="K112" s="292"/>
    </row>
    <row r="113" s="1" customFormat="1" ht="15" customHeight="1">
      <c r="B113" s="303"/>
      <c r="C113" s="278" t="s">
        <v>51</v>
      </c>
      <c r="D113" s="278"/>
      <c r="E113" s="278"/>
      <c r="F113" s="301" t="s">
        <v>565</v>
      </c>
      <c r="G113" s="278"/>
      <c r="H113" s="278" t="s">
        <v>606</v>
      </c>
      <c r="I113" s="278" t="s">
        <v>567</v>
      </c>
      <c r="J113" s="278">
        <v>20</v>
      </c>
      <c r="K113" s="292"/>
    </row>
    <row r="114" s="1" customFormat="1" ht="15" customHeight="1">
      <c r="B114" s="303"/>
      <c r="C114" s="278" t="s">
        <v>607</v>
      </c>
      <c r="D114" s="278"/>
      <c r="E114" s="278"/>
      <c r="F114" s="301" t="s">
        <v>565</v>
      </c>
      <c r="G114" s="278"/>
      <c r="H114" s="278" t="s">
        <v>608</v>
      </c>
      <c r="I114" s="278" t="s">
        <v>567</v>
      </c>
      <c r="J114" s="278">
        <v>120</v>
      </c>
      <c r="K114" s="292"/>
    </row>
    <row r="115" s="1" customFormat="1" ht="15" customHeight="1">
      <c r="B115" s="303"/>
      <c r="C115" s="278" t="s">
        <v>36</v>
      </c>
      <c r="D115" s="278"/>
      <c r="E115" s="278"/>
      <c r="F115" s="301" t="s">
        <v>565</v>
      </c>
      <c r="G115" s="278"/>
      <c r="H115" s="278" t="s">
        <v>609</v>
      </c>
      <c r="I115" s="278" t="s">
        <v>600</v>
      </c>
      <c r="J115" s="278"/>
      <c r="K115" s="292"/>
    </row>
    <row r="116" s="1" customFormat="1" ht="15" customHeight="1">
      <c r="B116" s="303"/>
      <c r="C116" s="278" t="s">
        <v>46</v>
      </c>
      <c r="D116" s="278"/>
      <c r="E116" s="278"/>
      <c r="F116" s="301" t="s">
        <v>565</v>
      </c>
      <c r="G116" s="278"/>
      <c r="H116" s="278" t="s">
        <v>610</v>
      </c>
      <c r="I116" s="278" t="s">
        <v>600</v>
      </c>
      <c r="J116" s="278"/>
      <c r="K116" s="292"/>
    </row>
    <row r="117" s="1" customFormat="1" ht="15" customHeight="1">
      <c r="B117" s="303"/>
      <c r="C117" s="278" t="s">
        <v>55</v>
      </c>
      <c r="D117" s="278"/>
      <c r="E117" s="278"/>
      <c r="F117" s="301" t="s">
        <v>565</v>
      </c>
      <c r="G117" s="278"/>
      <c r="H117" s="278" t="s">
        <v>611</v>
      </c>
      <c r="I117" s="278" t="s">
        <v>612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613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559</v>
      </c>
      <c r="D123" s="293"/>
      <c r="E123" s="293"/>
      <c r="F123" s="293" t="s">
        <v>560</v>
      </c>
      <c r="G123" s="294"/>
      <c r="H123" s="293" t="s">
        <v>52</v>
      </c>
      <c r="I123" s="293" t="s">
        <v>55</v>
      </c>
      <c r="J123" s="293" t="s">
        <v>561</v>
      </c>
      <c r="K123" s="322"/>
    </row>
    <row r="124" s="1" customFormat="1" ht="17.25" customHeight="1">
      <c r="B124" s="321"/>
      <c r="C124" s="295" t="s">
        <v>562</v>
      </c>
      <c r="D124" s="295"/>
      <c r="E124" s="295"/>
      <c r="F124" s="296" t="s">
        <v>563</v>
      </c>
      <c r="G124" s="297"/>
      <c r="H124" s="295"/>
      <c r="I124" s="295"/>
      <c r="J124" s="295" t="s">
        <v>564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568</v>
      </c>
      <c r="D126" s="300"/>
      <c r="E126" s="300"/>
      <c r="F126" s="301" t="s">
        <v>565</v>
      </c>
      <c r="G126" s="278"/>
      <c r="H126" s="278" t="s">
        <v>605</v>
      </c>
      <c r="I126" s="278" t="s">
        <v>567</v>
      </c>
      <c r="J126" s="278">
        <v>120</v>
      </c>
      <c r="K126" s="326"/>
    </row>
    <row r="127" s="1" customFormat="1" ht="15" customHeight="1">
      <c r="B127" s="323"/>
      <c r="C127" s="278" t="s">
        <v>614</v>
      </c>
      <c r="D127" s="278"/>
      <c r="E127" s="278"/>
      <c r="F127" s="301" t="s">
        <v>565</v>
      </c>
      <c r="G127" s="278"/>
      <c r="H127" s="278" t="s">
        <v>615</v>
      </c>
      <c r="I127" s="278" t="s">
        <v>567</v>
      </c>
      <c r="J127" s="278" t="s">
        <v>616</v>
      </c>
      <c r="K127" s="326"/>
    </row>
    <row r="128" s="1" customFormat="1" ht="15" customHeight="1">
      <c r="B128" s="323"/>
      <c r="C128" s="278" t="s">
        <v>513</v>
      </c>
      <c r="D128" s="278"/>
      <c r="E128" s="278"/>
      <c r="F128" s="301" t="s">
        <v>565</v>
      </c>
      <c r="G128" s="278"/>
      <c r="H128" s="278" t="s">
        <v>617</v>
      </c>
      <c r="I128" s="278" t="s">
        <v>567</v>
      </c>
      <c r="J128" s="278" t="s">
        <v>616</v>
      </c>
      <c r="K128" s="326"/>
    </row>
    <row r="129" s="1" customFormat="1" ht="15" customHeight="1">
      <c r="B129" s="323"/>
      <c r="C129" s="278" t="s">
        <v>576</v>
      </c>
      <c r="D129" s="278"/>
      <c r="E129" s="278"/>
      <c r="F129" s="301" t="s">
        <v>571</v>
      </c>
      <c r="G129" s="278"/>
      <c r="H129" s="278" t="s">
        <v>577</v>
      </c>
      <c r="I129" s="278" t="s">
        <v>567</v>
      </c>
      <c r="J129" s="278">
        <v>15</v>
      </c>
      <c r="K129" s="326"/>
    </row>
    <row r="130" s="1" customFormat="1" ht="15" customHeight="1">
      <c r="B130" s="323"/>
      <c r="C130" s="304" t="s">
        <v>578</v>
      </c>
      <c r="D130" s="304"/>
      <c r="E130" s="304"/>
      <c r="F130" s="305" t="s">
        <v>571</v>
      </c>
      <c r="G130" s="304"/>
      <c r="H130" s="304" t="s">
        <v>579</v>
      </c>
      <c r="I130" s="304" t="s">
        <v>567</v>
      </c>
      <c r="J130" s="304">
        <v>15</v>
      </c>
      <c r="K130" s="326"/>
    </row>
    <row r="131" s="1" customFormat="1" ht="15" customHeight="1">
      <c r="B131" s="323"/>
      <c r="C131" s="304" t="s">
        <v>580</v>
      </c>
      <c r="D131" s="304"/>
      <c r="E131" s="304"/>
      <c r="F131" s="305" t="s">
        <v>571</v>
      </c>
      <c r="G131" s="304"/>
      <c r="H131" s="304" t="s">
        <v>581</v>
      </c>
      <c r="I131" s="304" t="s">
        <v>567</v>
      </c>
      <c r="J131" s="304">
        <v>20</v>
      </c>
      <c r="K131" s="326"/>
    </row>
    <row r="132" s="1" customFormat="1" ht="15" customHeight="1">
      <c r="B132" s="323"/>
      <c r="C132" s="304" t="s">
        <v>582</v>
      </c>
      <c r="D132" s="304"/>
      <c r="E132" s="304"/>
      <c r="F132" s="305" t="s">
        <v>571</v>
      </c>
      <c r="G132" s="304"/>
      <c r="H132" s="304" t="s">
        <v>583</v>
      </c>
      <c r="I132" s="304" t="s">
        <v>567</v>
      </c>
      <c r="J132" s="304">
        <v>20</v>
      </c>
      <c r="K132" s="326"/>
    </row>
    <row r="133" s="1" customFormat="1" ht="15" customHeight="1">
      <c r="B133" s="323"/>
      <c r="C133" s="278" t="s">
        <v>570</v>
      </c>
      <c r="D133" s="278"/>
      <c r="E133" s="278"/>
      <c r="F133" s="301" t="s">
        <v>571</v>
      </c>
      <c r="G133" s="278"/>
      <c r="H133" s="278" t="s">
        <v>605</v>
      </c>
      <c r="I133" s="278" t="s">
        <v>567</v>
      </c>
      <c r="J133" s="278">
        <v>50</v>
      </c>
      <c r="K133" s="326"/>
    </row>
    <row r="134" s="1" customFormat="1" ht="15" customHeight="1">
      <c r="B134" s="323"/>
      <c r="C134" s="278" t="s">
        <v>584</v>
      </c>
      <c r="D134" s="278"/>
      <c r="E134" s="278"/>
      <c r="F134" s="301" t="s">
        <v>571</v>
      </c>
      <c r="G134" s="278"/>
      <c r="H134" s="278" t="s">
        <v>605</v>
      </c>
      <c r="I134" s="278" t="s">
        <v>567</v>
      </c>
      <c r="J134" s="278">
        <v>50</v>
      </c>
      <c r="K134" s="326"/>
    </row>
    <row r="135" s="1" customFormat="1" ht="15" customHeight="1">
      <c r="B135" s="323"/>
      <c r="C135" s="278" t="s">
        <v>590</v>
      </c>
      <c r="D135" s="278"/>
      <c r="E135" s="278"/>
      <c r="F135" s="301" t="s">
        <v>571</v>
      </c>
      <c r="G135" s="278"/>
      <c r="H135" s="278" t="s">
        <v>605</v>
      </c>
      <c r="I135" s="278" t="s">
        <v>567</v>
      </c>
      <c r="J135" s="278">
        <v>50</v>
      </c>
      <c r="K135" s="326"/>
    </row>
    <row r="136" s="1" customFormat="1" ht="15" customHeight="1">
      <c r="B136" s="323"/>
      <c r="C136" s="278" t="s">
        <v>592</v>
      </c>
      <c r="D136" s="278"/>
      <c r="E136" s="278"/>
      <c r="F136" s="301" t="s">
        <v>571</v>
      </c>
      <c r="G136" s="278"/>
      <c r="H136" s="278" t="s">
        <v>605</v>
      </c>
      <c r="I136" s="278" t="s">
        <v>567</v>
      </c>
      <c r="J136" s="278">
        <v>50</v>
      </c>
      <c r="K136" s="326"/>
    </row>
    <row r="137" s="1" customFormat="1" ht="15" customHeight="1">
      <c r="B137" s="323"/>
      <c r="C137" s="278" t="s">
        <v>593</v>
      </c>
      <c r="D137" s="278"/>
      <c r="E137" s="278"/>
      <c r="F137" s="301" t="s">
        <v>571</v>
      </c>
      <c r="G137" s="278"/>
      <c r="H137" s="278" t="s">
        <v>618</v>
      </c>
      <c r="I137" s="278" t="s">
        <v>567</v>
      </c>
      <c r="J137" s="278">
        <v>255</v>
      </c>
      <c r="K137" s="326"/>
    </row>
    <row r="138" s="1" customFormat="1" ht="15" customHeight="1">
      <c r="B138" s="323"/>
      <c r="C138" s="278" t="s">
        <v>595</v>
      </c>
      <c r="D138" s="278"/>
      <c r="E138" s="278"/>
      <c r="F138" s="301" t="s">
        <v>565</v>
      </c>
      <c r="G138" s="278"/>
      <c r="H138" s="278" t="s">
        <v>619</v>
      </c>
      <c r="I138" s="278" t="s">
        <v>597</v>
      </c>
      <c r="J138" s="278"/>
      <c r="K138" s="326"/>
    </row>
    <row r="139" s="1" customFormat="1" ht="15" customHeight="1">
      <c r="B139" s="323"/>
      <c r="C139" s="278" t="s">
        <v>598</v>
      </c>
      <c r="D139" s="278"/>
      <c r="E139" s="278"/>
      <c r="F139" s="301" t="s">
        <v>565</v>
      </c>
      <c r="G139" s="278"/>
      <c r="H139" s="278" t="s">
        <v>620</v>
      </c>
      <c r="I139" s="278" t="s">
        <v>600</v>
      </c>
      <c r="J139" s="278"/>
      <c r="K139" s="326"/>
    </row>
    <row r="140" s="1" customFormat="1" ht="15" customHeight="1">
      <c r="B140" s="323"/>
      <c r="C140" s="278" t="s">
        <v>601</v>
      </c>
      <c r="D140" s="278"/>
      <c r="E140" s="278"/>
      <c r="F140" s="301" t="s">
        <v>565</v>
      </c>
      <c r="G140" s="278"/>
      <c r="H140" s="278" t="s">
        <v>601</v>
      </c>
      <c r="I140" s="278" t="s">
        <v>600</v>
      </c>
      <c r="J140" s="278"/>
      <c r="K140" s="326"/>
    </row>
    <row r="141" s="1" customFormat="1" ht="15" customHeight="1">
      <c r="B141" s="323"/>
      <c r="C141" s="278" t="s">
        <v>36</v>
      </c>
      <c r="D141" s="278"/>
      <c r="E141" s="278"/>
      <c r="F141" s="301" t="s">
        <v>565</v>
      </c>
      <c r="G141" s="278"/>
      <c r="H141" s="278" t="s">
        <v>621</v>
      </c>
      <c r="I141" s="278" t="s">
        <v>600</v>
      </c>
      <c r="J141" s="278"/>
      <c r="K141" s="326"/>
    </row>
    <row r="142" s="1" customFormat="1" ht="15" customHeight="1">
      <c r="B142" s="323"/>
      <c r="C142" s="278" t="s">
        <v>622</v>
      </c>
      <c r="D142" s="278"/>
      <c r="E142" s="278"/>
      <c r="F142" s="301" t="s">
        <v>565</v>
      </c>
      <c r="G142" s="278"/>
      <c r="H142" s="278" t="s">
        <v>623</v>
      </c>
      <c r="I142" s="278" t="s">
        <v>600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624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559</v>
      </c>
      <c r="D148" s="293"/>
      <c r="E148" s="293"/>
      <c r="F148" s="293" t="s">
        <v>560</v>
      </c>
      <c r="G148" s="294"/>
      <c r="H148" s="293" t="s">
        <v>52</v>
      </c>
      <c r="I148" s="293" t="s">
        <v>55</v>
      </c>
      <c r="J148" s="293" t="s">
        <v>561</v>
      </c>
      <c r="K148" s="292"/>
    </row>
    <row r="149" s="1" customFormat="1" ht="17.25" customHeight="1">
      <c r="B149" s="290"/>
      <c r="C149" s="295" t="s">
        <v>562</v>
      </c>
      <c r="D149" s="295"/>
      <c r="E149" s="295"/>
      <c r="F149" s="296" t="s">
        <v>563</v>
      </c>
      <c r="G149" s="297"/>
      <c r="H149" s="295"/>
      <c r="I149" s="295"/>
      <c r="J149" s="295" t="s">
        <v>564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568</v>
      </c>
      <c r="D151" s="278"/>
      <c r="E151" s="278"/>
      <c r="F151" s="331" t="s">
        <v>565</v>
      </c>
      <c r="G151" s="278"/>
      <c r="H151" s="330" t="s">
        <v>605</v>
      </c>
      <c r="I151" s="330" t="s">
        <v>567</v>
      </c>
      <c r="J151" s="330">
        <v>120</v>
      </c>
      <c r="K151" s="326"/>
    </row>
    <row r="152" s="1" customFormat="1" ht="15" customHeight="1">
      <c r="B152" s="303"/>
      <c r="C152" s="330" t="s">
        <v>614</v>
      </c>
      <c r="D152" s="278"/>
      <c r="E152" s="278"/>
      <c r="F152" s="331" t="s">
        <v>565</v>
      </c>
      <c r="G152" s="278"/>
      <c r="H152" s="330" t="s">
        <v>625</v>
      </c>
      <c r="I152" s="330" t="s">
        <v>567</v>
      </c>
      <c r="J152" s="330" t="s">
        <v>616</v>
      </c>
      <c r="K152" s="326"/>
    </row>
    <row r="153" s="1" customFormat="1" ht="15" customHeight="1">
      <c r="B153" s="303"/>
      <c r="C153" s="330" t="s">
        <v>513</v>
      </c>
      <c r="D153" s="278"/>
      <c r="E153" s="278"/>
      <c r="F153" s="331" t="s">
        <v>565</v>
      </c>
      <c r="G153" s="278"/>
      <c r="H153" s="330" t="s">
        <v>626</v>
      </c>
      <c r="I153" s="330" t="s">
        <v>567</v>
      </c>
      <c r="J153" s="330" t="s">
        <v>616</v>
      </c>
      <c r="K153" s="326"/>
    </row>
    <row r="154" s="1" customFormat="1" ht="15" customHeight="1">
      <c r="B154" s="303"/>
      <c r="C154" s="330" t="s">
        <v>570</v>
      </c>
      <c r="D154" s="278"/>
      <c r="E154" s="278"/>
      <c r="F154" s="331" t="s">
        <v>571</v>
      </c>
      <c r="G154" s="278"/>
      <c r="H154" s="330" t="s">
        <v>605</v>
      </c>
      <c r="I154" s="330" t="s">
        <v>567</v>
      </c>
      <c r="J154" s="330">
        <v>50</v>
      </c>
      <c r="K154" s="326"/>
    </row>
    <row r="155" s="1" customFormat="1" ht="15" customHeight="1">
      <c r="B155" s="303"/>
      <c r="C155" s="330" t="s">
        <v>573</v>
      </c>
      <c r="D155" s="278"/>
      <c r="E155" s="278"/>
      <c r="F155" s="331" t="s">
        <v>565</v>
      </c>
      <c r="G155" s="278"/>
      <c r="H155" s="330" t="s">
        <v>605</v>
      </c>
      <c r="I155" s="330" t="s">
        <v>575</v>
      </c>
      <c r="J155" s="330"/>
      <c r="K155" s="326"/>
    </row>
    <row r="156" s="1" customFormat="1" ht="15" customHeight="1">
      <c r="B156" s="303"/>
      <c r="C156" s="330" t="s">
        <v>584</v>
      </c>
      <c r="D156" s="278"/>
      <c r="E156" s="278"/>
      <c r="F156" s="331" t="s">
        <v>571</v>
      </c>
      <c r="G156" s="278"/>
      <c r="H156" s="330" t="s">
        <v>605</v>
      </c>
      <c r="I156" s="330" t="s">
        <v>567</v>
      </c>
      <c r="J156" s="330">
        <v>50</v>
      </c>
      <c r="K156" s="326"/>
    </row>
    <row r="157" s="1" customFormat="1" ht="15" customHeight="1">
      <c r="B157" s="303"/>
      <c r="C157" s="330" t="s">
        <v>592</v>
      </c>
      <c r="D157" s="278"/>
      <c r="E157" s="278"/>
      <c r="F157" s="331" t="s">
        <v>571</v>
      </c>
      <c r="G157" s="278"/>
      <c r="H157" s="330" t="s">
        <v>605</v>
      </c>
      <c r="I157" s="330" t="s">
        <v>567</v>
      </c>
      <c r="J157" s="330">
        <v>50</v>
      </c>
      <c r="K157" s="326"/>
    </row>
    <row r="158" s="1" customFormat="1" ht="15" customHeight="1">
      <c r="B158" s="303"/>
      <c r="C158" s="330" t="s">
        <v>590</v>
      </c>
      <c r="D158" s="278"/>
      <c r="E158" s="278"/>
      <c r="F158" s="331" t="s">
        <v>571</v>
      </c>
      <c r="G158" s="278"/>
      <c r="H158" s="330" t="s">
        <v>605</v>
      </c>
      <c r="I158" s="330" t="s">
        <v>567</v>
      </c>
      <c r="J158" s="330">
        <v>50</v>
      </c>
      <c r="K158" s="326"/>
    </row>
    <row r="159" s="1" customFormat="1" ht="15" customHeight="1">
      <c r="B159" s="303"/>
      <c r="C159" s="330" t="s">
        <v>80</v>
      </c>
      <c r="D159" s="278"/>
      <c r="E159" s="278"/>
      <c r="F159" s="331" t="s">
        <v>565</v>
      </c>
      <c r="G159" s="278"/>
      <c r="H159" s="330" t="s">
        <v>627</v>
      </c>
      <c r="I159" s="330" t="s">
        <v>567</v>
      </c>
      <c r="J159" s="330" t="s">
        <v>628</v>
      </c>
      <c r="K159" s="326"/>
    </row>
    <row r="160" s="1" customFormat="1" ht="15" customHeight="1">
      <c r="B160" s="303"/>
      <c r="C160" s="330" t="s">
        <v>629</v>
      </c>
      <c r="D160" s="278"/>
      <c r="E160" s="278"/>
      <c r="F160" s="331" t="s">
        <v>565</v>
      </c>
      <c r="G160" s="278"/>
      <c r="H160" s="330" t="s">
        <v>630</v>
      </c>
      <c r="I160" s="330" t="s">
        <v>600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631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559</v>
      </c>
      <c r="D166" s="293"/>
      <c r="E166" s="293"/>
      <c r="F166" s="293" t="s">
        <v>560</v>
      </c>
      <c r="G166" s="335"/>
      <c r="H166" s="336" t="s">
        <v>52</v>
      </c>
      <c r="I166" s="336" t="s">
        <v>55</v>
      </c>
      <c r="J166" s="293" t="s">
        <v>561</v>
      </c>
      <c r="K166" s="270"/>
    </row>
    <row r="167" s="1" customFormat="1" ht="17.25" customHeight="1">
      <c r="B167" s="271"/>
      <c r="C167" s="295" t="s">
        <v>562</v>
      </c>
      <c r="D167" s="295"/>
      <c r="E167" s="295"/>
      <c r="F167" s="296" t="s">
        <v>563</v>
      </c>
      <c r="G167" s="337"/>
      <c r="H167" s="338"/>
      <c r="I167" s="338"/>
      <c r="J167" s="295" t="s">
        <v>564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568</v>
      </c>
      <c r="D169" s="278"/>
      <c r="E169" s="278"/>
      <c r="F169" s="301" t="s">
        <v>565</v>
      </c>
      <c r="G169" s="278"/>
      <c r="H169" s="278" t="s">
        <v>605</v>
      </c>
      <c r="I169" s="278" t="s">
        <v>567</v>
      </c>
      <c r="J169" s="278">
        <v>120</v>
      </c>
      <c r="K169" s="326"/>
    </row>
    <row r="170" s="1" customFormat="1" ht="15" customHeight="1">
      <c r="B170" s="303"/>
      <c r="C170" s="278" t="s">
        <v>614</v>
      </c>
      <c r="D170" s="278"/>
      <c r="E170" s="278"/>
      <c r="F170" s="301" t="s">
        <v>565</v>
      </c>
      <c r="G170" s="278"/>
      <c r="H170" s="278" t="s">
        <v>615</v>
      </c>
      <c r="I170" s="278" t="s">
        <v>567</v>
      </c>
      <c r="J170" s="278" t="s">
        <v>616</v>
      </c>
      <c r="K170" s="326"/>
    </row>
    <row r="171" s="1" customFormat="1" ht="15" customHeight="1">
      <c r="B171" s="303"/>
      <c r="C171" s="278" t="s">
        <v>513</v>
      </c>
      <c r="D171" s="278"/>
      <c r="E171" s="278"/>
      <c r="F171" s="301" t="s">
        <v>565</v>
      </c>
      <c r="G171" s="278"/>
      <c r="H171" s="278" t="s">
        <v>632</v>
      </c>
      <c r="I171" s="278" t="s">
        <v>567</v>
      </c>
      <c r="J171" s="278" t="s">
        <v>616</v>
      </c>
      <c r="K171" s="326"/>
    </row>
    <row r="172" s="1" customFormat="1" ht="15" customHeight="1">
      <c r="B172" s="303"/>
      <c r="C172" s="278" t="s">
        <v>570</v>
      </c>
      <c r="D172" s="278"/>
      <c r="E172" s="278"/>
      <c r="F172" s="301" t="s">
        <v>571</v>
      </c>
      <c r="G172" s="278"/>
      <c r="H172" s="278" t="s">
        <v>632</v>
      </c>
      <c r="I172" s="278" t="s">
        <v>567</v>
      </c>
      <c r="J172" s="278">
        <v>50</v>
      </c>
      <c r="K172" s="326"/>
    </row>
    <row r="173" s="1" customFormat="1" ht="15" customHeight="1">
      <c r="B173" s="303"/>
      <c r="C173" s="278" t="s">
        <v>573</v>
      </c>
      <c r="D173" s="278"/>
      <c r="E173" s="278"/>
      <c r="F173" s="301" t="s">
        <v>565</v>
      </c>
      <c r="G173" s="278"/>
      <c r="H173" s="278" t="s">
        <v>632</v>
      </c>
      <c r="I173" s="278" t="s">
        <v>575</v>
      </c>
      <c r="J173" s="278"/>
      <c r="K173" s="326"/>
    </row>
    <row r="174" s="1" customFormat="1" ht="15" customHeight="1">
      <c r="B174" s="303"/>
      <c r="C174" s="278" t="s">
        <v>584</v>
      </c>
      <c r="D174" s="278"/>
      <c r="E174" s="278"/>
      <c r="F174" s="301" t="s">
        <v>571</v>
      </c>
      <c r="G174" s="278"/>
      <c r="H174" s="278" t="s">
        <v>632</v>
      </c>
      <c r="I174" s="278" t="s">
        <v>567</v>
      </c>
      <c r="J174" s="278">
        <v>50</v>
      </c>
      <c r="K174" s="326"/>
    </row>
    <row r="175" s="1" customFormat="1" ht="15" customHeight="1">
      <c r="B175" s="303"/>
      <c r="C175" s="278" t="s">
        <v>592</v>
      </c>
      <c r="D175" s="278"/>
      <c r="E175" s="278"/>
      <c r="F175" s="301" t="s">
        <v>571</v>
      </c>
      <c r="G175" s="278"/>
      <c r="H175" s="278" t="s">
        <v>632</v>
      </c>
      <c r="I175" s="278" t="s">
        <v>567</v>
      </c>
      <c r="J175" s="278">
        <v>50</v>
      </c>
      <c r="K175" s="326"/>
    </row>
    <row r="176" s="1" customFormat="1" ht="15" customHeight="1">
      <c r="B176" s="303"/>
      <c r="C176" s="278" t="s">
        <v>590</v>
      </c>
      <c r="D176" s="278"/>
      <c r="E176" s="278"/>
      <c r="F176" s="301" t="s">
        <v>571</v>
      </c>
      <c r="G176" s="278"/>
      <c r="H176" s="278" t="s">
        <v>632</v>
      </c>
      <c r="I176" s="278" t="s">
        <v>567</v>
      </c>
      <c r="J176" s="278">
        <v>50</v>
      </c>
      <c r="K176" s="326"/>
    </row>
    <row r="177" s="1" customFormat="1" ht="15" customHeight="1">
      <c r="B177" s="303"/>
      <c r="C177" s="278" t="s">
        <v>98</v>
      </c>
      <c r="D177" s="278"/>
      <c r="E177" s="278"/>
      <c r="F177" s="301" t="s">
        <v>565</v>
      </c>
      <c r="G177" s="278"/>
      <c r="H177" s="278" t="s">
        <v>633</v>
      </c>
      <c r="I177" s="278" t="s">
        <v>634</v>
      </c>
      <c r="J177" s="278"/>
      <c r="K177" s="326"/>
    </row>
    <row r="178" s="1" customFormat="1" ht="15" customHeight="1">
      <c r="B178" s="303"/>
      <c r="C178" s="278" t="s">
        <v>55</v>
      </c>
      <c r="D178" s="278"/>
      <c r="E178" s="278"/>
      <c r="F178" s="301" t="s">
        <v>565</v>
      </c>
      <c r="G178" s="278"/>
      <c r="H178" s="278" t="s">
        <v>635</v>
      </c>
      <c r="I178" s="278" t="s">
        <v>636</v>
      </c>
      <c r="J178" s="278">
        <v>1</v>
      </c>
      <c r="K178" s="326"/>
    </row>
    <row r="179" s="1" customFormat="1" ht="15" customHeight="1">
      <c r="B179" s="303"/>
      <c r="C179" s="278" t="s">
        <v>51</v>
      </c>
      <c r="D179" s="278"/>
      <c r="E179" s="278"/>
      <c r="F179" s="301" t="s">
        <v>565</v>
      </c>
      <c r="G179" s="278"/>
      <c r="H179" s="278" t="s">
        <v>637</v>
      </c>
      <c r="I179" s="278" t="s">
        <v>567</v>
      </c>
      <c r="J179" s="278">
        <v>20</v>
      </c>
      <c r="K179" s="326"/>
    </row>
    <row r="180" s="1" customFormat="1" ht="15" customHeight="1">
      <c r="B180" s="303"/>
      <c r="C180" s="278" t="s">
        <v>52</v>
      </c>
      <c r="D180" s="278"/>
      <c r="E180" s="278"/>
      <c r="F180" s="301" t="s">
        <v>565</v>
      </c>
      <c r="G180" s="278"/>
      <c r="H180" s="278" t="s">
        <v>638</v>
      </c>
      <c r="I180" s="278" t="s">
        <v>567</v>
      </c>
      <c r="J180" s="278">
        <v>255</v>
      </c>
      <c r="K180" s="326"/>
    </row>
    <row r="181" s="1" customFormat="1" ht="15" customHeight="1">
      <c r="B181" s="303"/>
      <c r="C181" s="278" t="s">
        <v>99</v>
      </c>
      <c r="D181" s="278"/>
      <c r="E181" s="278"/>
      <c r="F181" s="301" t="s">
        <v>565</v>
      </c>
      <c r="G181" s="278"/>
      <c r="H181" s="278" t="s">
        <v>529</v>
      </c>
      <c r="I181" s="278" t="s">
        <v>567</v>
      </c>
      <c r="J181" s="278">
        <v>10</v>
      </c>
      <c r="K181" s="326"/>
    </row>
    <row r="182" s="1" customFormat="1" ht="15" customHeight="1">
      <c r="B182" s="303"/>
      <c r="C182" s="278" t="s">
        <v>100</v>
      </c>
      <c r="D182" s="278"/>
      <c r="E182" s="278"/>
      <c r="F182" s="301" t="s">
        <v>565</v>
      </c>
      <c r="G182" s="278"/>
      <c r="H182" s="278" t="s">
        <v>639</v>
      </c>
      <c r="I182" s="278" t="s">
        <v>600</v>
      </c>
      <c r="J182" s="278"/>
      <c r="K182" s="326"/>
    </row>
    <row r="183" s="1" customFormat="1" ht="15" customHeight="1">
      <c r="B183" s="303"/>
      <c r="C183" s="278" t="s">
        <v>640</v>
      </c>
      <c r="D183" s="278"/>
      <c r="E183" s="278"/>
      <c r="F183" s="301" t="s">
        <v>565</v>
      </c>
      <c r="G183" s="278"/>
      <c r="H183" s="278" t="s">
        <v>641</v>
      </c>
      <c r="I183" s="278" t="s">
        <v>600</v>
      </c>
      <c r="J183" s="278"/>
      <c r="K183" s="326"/>
    </row>
    <row r="184" s="1" customFormat="1" ht="15" customHeight="1">
      <c r="B184" s="303"/>
      <c r="C184" s="278" t="s">
        <v>629</v>
      </c>
      <c r="D184" s="278"/>
      <c r="E184" s="278"/>
      <c r="F184" s="301" t="s">
        <v>565</v>
      </c>
      <c r="G184" s="278"/>
      <c r="H184" s="278" t="s">
        <v>642</v>
      </c>
      <c r="I184" s="278" t="s">
        <v>600</v>
      </c>
      <c r="J184" s="278"/>
      <c r="K184" s="326"/>
    </row>
    <row r="185" s="1" customFormat="1" ht="15" customHeight="1">
      <c r="B185" s="303"/>
      <c r="C185" s="278" t="s">
        <v>102</v>
      </c>
      <c r="D185" s="278"/>
      <c r="E185" s="278"/>
      <c r="F185" s="301" t="s">
        <v>571</v>
      </c>
      <c r="G185" s="278"/>
      <c r="H185" s="278" t="s">
        <v>643</v>
      </c>
      <c r="I185" s="278" t="s">
        <v>567</v>
      </c>
      <c r="J185" s="278">
        <v>50</v>
      </c>
      <c r="K185" s="326"/>
    </row>
    <row r="186" s="1" customFormat="1" ht="15" customHeight="1">
      <c r="B186" s="303"/>
      <c r="C186" s="278" t="s">
        <v>644</v>
      </c>
      <c r="D186" s="278"/>
      <c r="E186" s="278"/>
      <c r="F186" s="301" t="s">
        <v>571</v>
      </c>
      <c r="G186" s="278"/>
      <c r="H186" s="278" t="s">
        <v>645</v>
      </c>
      <c r="I186" s="278" t="s">
        <v>646</v>
      </c>
      <c r="J186" s="278"/>
      <c r="K186" s="326"/>
    </row>
    <row r="187" s="1" customFormat="1" ht="15" customHeight="1">
      <c r="B187" s="303"/>
      <c r="C187" s="278" t="s">
        <v>647</v>
      </c>
      <c r="D187" s="278"/>
      <c r="E187" s="278"/>
      <c r="F187" s="301" t="s">
        <v>571</v>
      </c>
      <c r="G187" s="278"/>
      <c r="H187" s="278" t="s">
        <v>648</v>
      </c>
      <c r="I187" s="278" t="s">
        <v>646</v>
      </c>
      <c r="J187" s="278"/>
      <c r="K187" s="326"/>
    </row>
    <row r="188" s="1" customFormat="1" ht="15" customHeight="1">
      <c r="B188" s="303"/>
      <c r="C188" s="278" t="s">
        <v>649</v>
      </c>
      <c r="D188" s="278"/>
      <c r="E188" s="278"/>
      <c r="F188" s="301" t="s">
        <v>571</v>
      </c>
      <c r="G188" s="278"/>
      <c r="H188" s="278" t="s">
        <v>650</v>
      </c>
      <c r="I188" s="278" t="s">
        <v>646</v>
      </c>
      <c r="J188" s="278"/>
      <c r="K188" s="326"/>
    </row>
    <row r="189" s="1" customFormat="1" ht="15" customHeight="1">
      <c r="B189" s="303"/>
      <c r="C189" s="339" t="s">
        <v>651</v>
      </c>
      <c r="D189" s="278"/>
      <c r="E189" s="278"/>
      <c r="F189" s="301" t="s">
        <v>571</v>
      </c>
      <c r="G189" s="278"/>
      <c r="H189" s="278" t="s">
        <v>652</v>
      </c>
      <c r="I189" s="278" t="s">
        <v>653</v>
      </c>
      <c r="J189" s="340" t="s">
        <v>654</v>
      </c>
      <c r="K189" s="326"/>
    </row>
    <row r="190" s="1" customFormat="1" ht="15" customHeight="1">
      <c r="B190" s="303"/>
      <c r="C190" s="339" t="s">
        <v>40</v>
      </c>
      <c r="D190" s="278"/>
      <c r="E190" s="278"/>
      <c r="F190" s="301" t="s">
        <v>565</v>
      </c>
      <c r="G190" s="278"/>
      <c r="H190" s="275" t="s">
        <v>655</v>
      </c>
      <c r="I190" s="278" t="s">
        <v>656</v>
      </c>
      <c r="J190" s="278"/>
      <c r="K190" s="326"/>
    </row>
    <row r="191" s="1" customFormat="1" ht="15" customHeight="1">
      <c r="B191" s="303"/>
      <c r="C191" s="339" t="s">
        <v>657</v>
      </c>
      <c r="D191" s="278"/>
      <c r="E191" s="278"/>
      <c r="F191" s="301" t="s">
        <v>565</v>
      </c>
      <c r="G191" s="278"/>
      <c r="H191" s="278" t="s">
        <v>658</v>
      </c>
      <c r="I191" s="278" t="s">
        <v>600</v>
      </c>
      <c r="J191" s="278"/>
      <c r="K191" s="326"/>
    </row>
    <row r="192" s="1" customFormat="1" ht="15" customHeight="1">
      <c r="B192" s="303"/>
      <c r="C192" s="339" t="s">
        <v>659</v>
      </c>
      <c r="D192" s="278"/>
      <c r="E192" s="278"/>
      <c r="F192" s="301" t="s">
        <v>565</v>
      </c>
      <c r="G192" s="278"/>
      <c r="H192" s="278" t="s">
        <v>660</v>
      </c>
      <c r="I192" s="278" t="s">
        <v>600</v>
      </c>
      <c r="J192" s="278"/>
      <c r="K192" s="326"/>
    </row>
    <row r="193" s="1" customFormat="1" ht="15" customHeight="1">
      <c r="B193" s="303"/>
      <c r="C193" s="339" t="s">
        <v>661</v>
      </c>
      <c r="D193" s="278"/>
      <c r="E193" s="278"/>
      <c r="F193" s="301" t="s">
        <v>571</v>
      </c>
      <c r="G193" s="278"/>
      <c r="H193" s="278" t="s">
        <v>662</v>
      </c>
      <c r="I193" s="278" t="s">
        <v>600</v>
      </c>
      <c r="J193" s="278"/>
      <c r="K193" s="326"/>
    </row>
    <row r="194" s="1" customFormat="1" ht="15" customHeight="1">
      <c r="B194" s="332"/>
      <c r="C194" s="341"/>
      <c r="D194" s="312"/>
      <c r="E194" s="312"/>
      <c r="F194" s="312"/>
      <c r="G194" s="312"/>
      <c r="H194" s="312"/>
      <c r="I194" s="312"/>
      <c r="J194" s="312"/>
      <c r="K194" s="333"/>
    </row>
    <row r="195" s="1" customFormat="1" ht="18.75" customHeight="1">
      <c r="B195" s="314"/>
      <c r="C195" s="324"/>
      <c r="D195" s="324"/>
      <c r="E195" s="324"/>
      <c r="F195" s="334"/>
      <c r="G195" s="324"/>
      <c r="H195" s="324"/>
      <c r="I195" s="324"/>
      <c r="J195" s="324"/>
      <c r="K195" s="314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663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42" t="s">
        <v>664</v>
      </c>
      <c r="D200" s="342"/>
      <c r="E200" s="342"/>
      <c r="F200" s="342" t="s">
        <v>665</v>
      </c>
      <c r="G200" s="343"/>
      <c r="H200" s="342" t="s">
        <v>666</v>
      </c>
      <c r="I200" s="342"/>
      <c r="J200" s="342"/>
      <c r="K200" s="270"/>
    </row>
    <row r="201" s="1" customFormat="1" ht="5.25" customHeight="1">
      <c r="B201" s="303"/>
      <c r="C201" s="298"/>
      <c r="D201" s="298"/>
      <c r="E201" s="298"/>
      <c r="F201" s="298"/>
      <c r="G201" s="324"/>
      <c r="H201" s="298"/>
      <c r="I201" s="298"/>
      <c r="J201" s="298"/>
      <c r="K201" s="326"/>
    </row>
    <row r="202" s="1" customFormat="1" ht="15" customHeight="1">
      <c r="B202" s="303"/>
      <c r="C202" s="278" t="s">
        <v>656</v>
      </c>
      <c r="D202" s="278"/>
      <c r="E202" s="278"/>
      <c r="F202" s="301" t="s">
        <v>41</v>
      </c>
      <c r="G202" s="278"/>
      <c r="H202" s="278" t="s">
        <v>667</v>
      </c>
      <c r="I202" s="278"/>
      <c r="J202" s="278"/>
      <c r="K202" s="326"/>
    </row>
    <row r="203" s="1" customFormat="1" ht="15" customHeight="1">
      <c r="B203" s="303"/>
      <c r="C203" s="278"/>
      <c r="D203" s="278"/>
      <c r="E203" s="278"/>
      <c r="F203" s="301" t="s">
        <v>42</v>
      </c>
      <c r="G203" s="278"/>
      <c r="H203" s="278" t="s">
        <v>668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45</v>
      </c>
      <c r="G204" s="278"/>
      <c r="H204" s="278" t="s">
        <v>669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43</v>
      </c>
      <c r="G205" s="278"/>
      <c r="H205" s="278" t="s">
        <v>670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44</v>
      </c>
      <c r="G206" s="278"/>
      <c r="H206" s="278" t="s">
        <v>671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/>
      <c r="G207" s="278"/>
      <c r="H207" s="278"/>
      <c r="I207" s="278"/>
      <c r="J207" s="278"/>
      <c r="K207" s="326"/>
    </row>
    <row r="208" s="1" customFormat="1" ht="15" customHeight="1">
      <c r="B208" s="303"/>
      <c r="C208" s="278" t="s">
        <v>612</v>
      </c>
      <c r="D208" s="278"/>
      <c r="E208" s="278"/>
      <c r="F208" s="301" t="s">
        <v>74</v>
      </c>
      <c r="G208" s="278"/>
      <c r="H208" s="278" t="s">
        <v>672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507</v>
      </c>
      <c r="G209" s="278"/>
      <c r="H209" s="278" t="s">
        <v>508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505</v>
      </c>
      <c r="G210" s="278"/>
      <c r="H210" s="278" t="s">
        <v>673</v>
      </c>
      <c r="I210" s="278"/>
      <c r="J210" s="278"/>
      <c r="K210" s="326"/>
    </row>
    <row r="211" s="1" customFormat="1" ht="15" customHeight="1">
      <c r="B211" s="344"/>
      <c r="C211" s="278"/>
      <c r="D211" s="278"/>
      <c r="E211" s="278"/>
      <c r="F211" s="301" t="s">
        <v>509</v>
      </c>
      <c r="G211" s="339"/>
      <c r="H211" s="330" t="s">
        <v>510</v>
      </c>
      <c r="I211" s="330"/>
      <c r="J211" s="330"/>
      <c r="K211" s="345"/>
    </row>
    <row r="212" s="1" customFormat="1" ht="15" customHeight="1">
      <c r="B212" s="344"/>
      <c r="C212" s="278"/>
      <c r="D212" s="278"/>
      <c r="E212" s="278"/>
      <c r="F212" s="301" t="s">
        <v>511</v>
      </c>
      <c r="G212" s="339"/>
      <c r="H212" s="330" t="s">
        <v>674</v>
      </c>
      <c r="I212" s="330"/>
      <c r="J212" s="330"/>
      <c r="K212" s="345"/>
    </row>
    <row r="213" s="1" customFormat="1" ht="15" customHeight="1">
      <c r="B213" s="344"/>
      <c r="C213" s="278"/>
      <c r="D213" s="278"/>
      <c r="E213" s="278"/>
      <c r="F213" s="301"/>
      <c r="G213" s="339"/>
      <c r="H213" s="330"/>
      <c r="I213" s="330"/>
      <c r="J213" s="330"/>
      <c r="K213" s="345"/>
    </row>
    <row r="214" s="1" customFormat="1" ht="15" customHeight="1">
      <c r="B214" s="344"/>
      <c r="C214" s="278" t="s">
        <v>636</v>
      </c>
      <c r="D214" s="278"/>
      <c r="E214" s="278"/>
      <c r="F214" s="301">
        <v>1</v>
      </c>
      <c r="G214" s="339"/>
      <c r="H214" s="330" t="s">
        <v>675</v>
      </c>
      <c r="I214" s="330"/>
      <c r="J214" s="330"/>
      <c r="K214" s="345"/>
    </row>
    <row r="215" s="1" customFormat="1" ht="15" customHeight="1">
      <c r="B215" s="344"/>
      <c r="C215" s="278"/>
      <c r="D215" s="278"/>
      <c r="E215" s="278"/>
      <c r="F215" s="301">
        <v>2</v>
      </c>
      <c r="G215" s="339"/>
      <c r="H215" s="330" t="s">
        <v>676</v>
      </c>
      <c r="I215" s="330"/>
      <c r="J215" s="330"/>
      <c r="K215" s="345"/>
    </row>
    <row r="216" s="1" customFormat="1" ht="15" customHeight="1">
      <c r="B216" s="344"/>
      <c r="C216" s="278"/>
      <c r="D216" s="278"/>
      <c r="E216" s="278"/>
      <c r="F216" s="301">
        <v>3</v>
      </c>
      <c r="G216" s="339"/>
      <c r="H216" s="330" t="s">
        <v>677</v>
      </c>
      <c r="I216" s="330"/>
      <c r="J216" s="330"/>
      <c r="K216" s="345"/>
    </row>
    <row r="217" s="1" customFormat="1" ht="15" customHeight="1">
      <c r="B217" s="344"/>
      <c r="C217" s="278"/>
      <c r="D217" s="278"/>
      <c r="E217" s="278"/>
      <c r="F217" s="301">
        <v>4</v>
      </c>
      <c r="G217" s="339"/>
      <c r="H217" s="330" t="s">
        <v>678</v>
      </c>
      <c r="I217" s="330"/>
      <c r="J217" s="330"/>
      <c r="K217" s="345"/>
    </row>
    <row r="218" s="1" customFormat="1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Save CZ</dc:creator>
  <cp:lastModifiedBy>Save CZ</cp:lastModifiedBy>
  <dcterms:created xsi:type="dcterms:W3CDTF">2023-04-03T08:13:48Z</dcterms:created>
  <dcterms:modified xsi:type="dcterms:W3CDTF">2023-04-03T08:13:51Z</dcterms:modified>
</cp:coreProperties>
</file>